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xlsBook"/>
  <bookViews>
    <workbookView xWindow="930" yWindow="300" windowWidth="13665" windowHeight="7950"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тарифов'!$F$20:$F$41</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Территории!$D$21:$L$21</definedName>
    <definedName name="checkCell_List02">'Перечень тарифов'!$E$20:$W$41</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потр'!$M$18:$W$87</definedName>
    <definedName name="checkCell_List06_13_double_date">'Форма 4.2.1 | Т-ТЭ | потр'!$X$18:$X$87</definedName>
    <definedName name="checkCell_List06_13_unique_t">'Форма 4.2.1 | Т-ТЭ | потр'!$M$18:$M$87</definedName>
    <definedName name="checkCell_List06_13_unique_t1">'Форма 4.2.1 | Т-ТЭ | потр'!$Y$18:$Y$87</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Т-гор.вода'!$M$18:$AB$44</definedName>
    <definedName name="checkCell_List06_5_double_date">'Форма 4.2.3 | Т-гор.вода'!$AC$18:$AC$44</definedName>
    <definedName name="checkCell_List06_5_unique_t">'Форма 4.2.3 | Т-гор.вода'!$M$18:$M$44</definedName>
    <definedName name="checkCell_List06_5_unique_t1">'Форма 4.2.3 | Т-гор.вода'!$AD$18:$AD$44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4.7'!$F$7:$I$37</definedName>
    <definedName name="checkCells_List05_13">'Форма 1.0.1 | Т-ТЭ | потр'!$F$7:$I$31</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REESTR_DS!$B$2:$B$5</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et_union_hor!$O$237:$V$242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et_union_hor!$O$103:$AA$108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et_union_hor!$V$237:$V$250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et_union_hor!$AA$103:$AA$119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тарифов'!$K$20:$K$41</definedName>
    <definedName name="flagSource">'Перечень тарифов'!$S$20:$S$41</definedName>
    <definedName name="flagST">'Перечень тарифов'!$O$20:$O$41</definedName>
    <definedName name="flagTN">'Форма 4.2.4 | Т-подкл'!$N$18:$N$31</definedName>
    <definedName name="flagTS">'Форма 4.2.4 | Т-подкл'!$R$18:$R$31</definedName>
    <definedName name="flagTwoTariff">'Перечень тарифов'!$G$20:$G$41</definedName>
    <definedName name="flagUsedTer_List01">Территории!$P$11:$P$21</definedName>
    <definedName name="group_rates">'Перечень тарифов'!$E$20:$E$41</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тарифов'!$A$20:$A$41</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REESTR_MO!$A$2:$D$219</definedName>
    <definedName name="List01_CheckC">Территории!$D$11:$L$21</definedName>
    <definedName name="List01_NameCol">Территории!$K$1:$M$1</definedName>
    <definedName name="List01_REESTR_MO">Территории!$H$11:$L$21</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потр'!$O$18:$O$87</definedName>
    <definedName name="List06_13_MC2">'Форма 4.2.1 | Т-ТЭ | потр'!$V$18:$V$87</definedName>
    <definedName name="List06_13_note">'Форма 4.2.1 | Т-ТЭ | потр'!$W$18:$W$87</definedName>
    <definedName name="List06_13_Period">'Форма 4.2.1 | Т-ТЭ | потр'!$O$18:$U$87</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DP">'Форма 4.2.3 | Т-гор.вода'!$11:$11</definedName>
    <definedName name="List06_5_MC">'Форма 4.2.3 | Т-гор.вода'!$O$18:$O$44</definedName>
    <definedName name="List06_5_MC2">'Форма 4.2.3 | Т-гор.вода'!$AA$18:$AA$44</definedName>
    <definedName name="List06_5_note">'Форма 4.2.3 | Т-гор.вода'!$AB$18:$AB$44</definedName>
    <definedName name="List06_5_Period">'Форма 4.2.3 | Т-гор.вода'!$O$18:$Z$44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Территории!$K$11:$K$21</definedName>
    <definedName name="MODesc">'Перечень тарифов'!$N$20:$N$41</definedName>
    <definedName name="MONTH">TEHSHEET!$E$2:$E$13</definedName>
    <definedName name="mr_List01">Территории!$H$11:$H$21</definedName>
    <definedName name="mrCopy_List01">Территории!$M$11:$M$21</definedName>
    <definedName name="mrmoCopy_List01">Территории!$R$11:$R$21</definedName>
    <definedName name="nalog">Титульный!$F$36</definedName>
    <definedName name="name_rates">'Перечень тарифов'!$J$20:$J$41</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Территории!$C$11:$C$21</definedName>
    <definedName name="pDel_List01_1">Территории!$F$11:$F$21</definedName>
    <definedName name="pDel_List01_2">Территории!$I$11:$I$21</definedName>
    <definedName name="pDel_List02">'Перечень тарифов'!$C$20:$C$41</definedName>
    <definedName name="pDel_List02_1">'Перечень тарифов'!$H$20:$H$41</definedName>
    <definedName name="pDel_List02_2">'Перечень тарифов'!$L$20:$L$41</definedName>
    <definedName name="pDel_List02_3">'Перечень тарифов'!$P$20:$P$41</definedName>
    <definedName name="pDel_List02_4">'Перечень тарифов'!$T$20:$T$41</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потр'!$K$18:$K$87</definedName>
    <definedName name="pDel_List06_13_2">'Форма 4.2.1 | Т-ТЭ | потр'!$J$18:$J$87</definedName>
    <definedName name="pDel_List06_13_3">'Форма 4.2.1 | Т-ТЭ | потр'!$I$18:$I$87</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Т-гор.вода'!$K$18:$K$44</definedName>
    <definedName name="pDel_List06_5_2">'Форма 4.2.3 | Т-гор.вода'!$J$18:$J$44</definedName>
    <definedName name="pDel_List06_5_3">'Форма 4.2.3 | Т-гор.вода'!$I$18:$I$44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Территории!$E$21</definedName>
    <definedName name="pIns_List02">'Перечень тарифов'!$E$41</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потр'!$V$13:$V$87</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Т-гор.вода'!$AA$14:$AA$44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тарифов'!$R$20:$R$41</definedName>
    <definedName name="TECH_ORG_ID">Титульный!$F$1</definedName>
    <definedName name="ter_List01">Территории!$E$11:$E$21</definedName>
    <definedName name="terCopy_List01">Территории!$Q$11:$Q$21</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тарифов'!$W$20:$W$41</definedName>
    <definedName name="warmSource">'Перечень тарифов'!$V$20:$V$41</definedName>
    <definedName name="year_list">TEHSHEET!$C$2:$C$6</definedName>
    <definedName name="year_list1">TEHSHEET!$B$2:$B$27</definedName>
  </definedNames>
  <calcPr calcId="124519"/>
  <fileRecoveryPr repairLoad="1"/>
</workbook>
</file>

<file path=xl/calcChain.xml><?xml version="1.0" encoding="utf-8"?>
<calcChain xmlns="http://schemas.openxmlformats.org/spreadsheetml/2006/main">
  <c r="O7" i="628"/>
  <c r="O8"/>
  <c r="O9"/>
  <c r="O10"/>
  <c r="O17"/>
  <c r="P17" s="1"/>
  <c r="Q17" s="1"/>
  <c r="R17" s="1"/>
  <c r="S17" s="1"/>
  <c r="T17" s="1"/>
  <c r="U17" s="1"/>
  <c r="V17" s="1"/>
  <c r="W17" s="1"/>
  <c r="X17" s="1"/>
  <c r="Z17" s="1"/>
  <c r="AB17" s="1"/>
  <c r="L18"/>
  <c r="O18"/>
  <c r="L19"/>
  <c r="O19"/>
  <c r="L20"/>
  <c r="L21"/>
  <c r="L23"/>
  <c r="AE24"/>
  <c r="AD23"/>
  <c r="L24"/>
  <c r="V24"/>
  <c r="AC24"/>
  <c r="AF25"/>
  <c r="L28"/>
  <c r="AE29"/>
  <c r="AD28"/>
  <c r="L29"/>
  <c r="V29"/>
  <c r="AC29"/>
  <c r="AF30"/>
  <c r="L33"/>
  <c r="AE34"/>
  <c r="AD33"/>
  <c r="L34"/>
  <c r="V34"/>
  <c r="AC34"/>
  <c r="AF35"/>
  <c r="L38"/>
  <c r="AE39"/>
  <c r="AD38"/>
  <c r="L39"/>
  <c r="V39"/>
  <c r="AC39"/>
  <c r="AF40"/>
  <c r="A1" i="612"/>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O7" i="642"/>
  <c r="O8"/>
  <c r="O9"/>
  <c r="O10"/>
  <c r="N17"/>
  <c r="O17" s="1"/>
  <c r="P17" s="1"/>
  <c r="Q17" s="1"/>
  <c r="R17" s="1"/>
  <c r="S17" s="1"/>
  <c r="U17" s="1"/>
  <c r="V17" s="1"/>
  <c r="W17" s="1"/>
  <c r="L18"/>
  <c r="O18"/>
  <c r="Z18"/>
  <c r="L19"/>
  <c r="O19"/>
  <c r="Z19"/>
  <c r="L20"/>
  <c r="Z20"/>
  <c r="L21"/>
  <c r="Z21"/>
  <c r="L22"/>
  <c r="Z22"/>
  <c r="L23"/>
  <c r="Z23"/>
  <c r="L24"/>
  <c r="Q25"/>
  <c r="X24"/>
  <c r="Z24"/>
  <c r="Z25"/>
  <c r="Z26"/>
  <c r="L27"/>
  <c r="Z27"/>
  <c r="L28"/>
  <c r="Q29"/>
  <c r="X28"/>
  <c r="Z28"/>
  <c r="Z29"/>
  <c r="Z30"/>
  <c r="L31"/>
  <c r="Z31"/>
  <c r="L32"/>
  <c r="Q33"/>
  <c r="X32"/>
  <c r="Z32"/>
  <c r="Z33"/>
  <c r="Z34"/>
  <c r="Z35"/>
  <c r="Z36"/>
  <c r="L37"/>
  <c r="O37"/>
  <c r="Z37"/>
  <c r="L38"/>
  <c r="Z38"/>
  <c r="L39"/>
  <c r="Z39"/>
  <c r="L40"/>
  <c r="Z40"/>
  <c r="L41"/>
  <c r="Z41"/>
  <c r="L42"/>
  <c r="Q43"/>
  <c r="X42"/>
  <c r="Z42"/>
  <c r="Z43"/>
  <c r="Z44"/>
  <c r="L45"/>
  <c r="Z45"/>
  <c r="L46"/>
  <c r="Q47"/>
  <c r="X46"/>
  <c r="Z46"/>
  <c r="Z47"/>
  <c r="Z48"/>
  <c r="L49"/>
  <c r="Z49"/>
  <c r="L50"/>
  <c r="Q51"/>
  <c r="X50"/>
  <c r="Z50"/>
  <c r="Z51"/>
  <c r="Z52"/>
  <c r="Z53"/>
  <c r="Z54"/>
  <c r="L55"/>
  <c r="O55"/>
  <c r="Z55"/>
  <c r="L56"/>
  <c r="Z56"/>
  <c r="L57"/>
  <c r="Z57"/>
  <c r="L58"/>
  <c r="Z58"/>
  <c r="L59"/>
  <c r="Z59"/>
  <c r="L60"/>
  <c r="Q61"/>
  <c r="X60"/>
  <c r="Z60"/>
  <c r="Z61"/>
  <c r="Z62"/>
  <c r="L63"/>
  <c r="Z63"/>
  <c r="L64"/>
  <c r="Q65"/>
  <c r="X64"/>
  <c r="Z64"/>
  <c r="Z65"/>
  <c r="Z66"/>
  <c r="L67"/>
  <c r="Z67"/>
  <c r="L68"/>
  <c r="Q69"/>
  <c r="X68"/>
  <c r="Z68"/>
  <c r="Z69"/>
  <c r="Z70"/>
  <c r="Z71"/>
  <c r="Z72"/>
  <c r="L73"/>
  <c r="O73"/>
  <c r="Z73"/>
  <c r="L74"/>
  <c r="O74"/>
  <c r="Z74"/>
  <c r="L75"/>
  <c r="Z75"/>
  <c r="L76"/>
  <c r="Z76"/>
  <c r="L77"/>
  <c r="Z77"/>
  <c r="L78"/>
  <c r="Z78"/>
  <c r="L79"/>
  <c r="Q80"/>
  <c r="X79"/>
  <c r="Z79"/>
  <c r="Z80"/>
  <c r="Z81"/>
  <c r="L82"/>
  <c r="Z82"/>
  <c r="L83"/>
  <c r="Q84"/>
  <c r="X83"/>
  <c r="Z83"/>
  <c r="Z84"/>
  <c r="Z85"/>
  <c r="Z86"/>
  <c r="Z87"/>
  <c r="H36" i="646" l="1"/>
  <c r="H35"/>
  <c r="H33"/>
  <c r="H32"/>
  <c r="H30"/>
  <c r="H29"/>
  <c r="H27"/>
  <c r="H26"/>
  <c r="H24"/>
  <c r="H23"/>
  <c r="H21"/>
  <c r="H20"/>
  <c r="H18"/>
  <c r="H17"/>
  <c r="H15"/>
  <c r="H14"/>
  <c r="H12"/>
  <c r="H11"/>
  <c r="H9"/>
  <c r="H8"/>
  <c r="H7"/>
  <c r="H36" i="622"/>
  <c r="H33"/>
  <c r="H32"/>
  <c r="H35"/>
  <c r="H30"/>
  <c r="H27"/>
  <c r="H26"/>
  <c r="H29"/>
  <c r="H24"/>
  <c r="H21"/>
  <c r="H20"/>
  <c r="H23"/>
  <c r="H18"/>
  <c r="H15"/>
  <c r="H14"/>
  <c r="H17"/>
  <c r="H12"/>
  <c r="H9"/>
  <c r="H8"/>
  <c r="H12" i="616"/>
  <c r="H9"/>
  <c r="H8"/>
  <c r="H30" i="643"/>
  <c r="H27"/>
  <c r="H26"/>
  <c r="H29"/>
  <c r="H24"/>
  <c r="H21"/>
  <c r="H20"/>
  <c r="H23"/>
  <c r="H18"/>
  <c r="H15"/>
  <c r="H14"/>
  <c r="H17"/>
  <c r="H12"/>
  <c r="H9"/>
  <c r="H8"/>
  <c r="F34" i="646"/>
  <c r="F33"/>
  <c r="F32"/>
  <c r="F31"/>
  <c r="F30"/>
  <c r="F29"/>
  <c r="F22"/>
  <c r="F21"/>
  <c r="F20"/>
  <c r="F19"/>
  <c r="F18"/>
  <c r="F17"/>
  <c r="F10"/>
  <c r="F9"/>
  <c r="F8"/>
  <c r="F37"/>
  <c r="F36"/>
  <c r="F35"/>
  <c r="F28"/>
  <c r="F27"/>
  <c r="F26"/>
  <c r="F25"/>
  <c r="F24"/>
  <c r="F23"/>
  <c r="F16"/>
  <c r="F15"/>
  <c r="F14"/>
  <c r="F13"/>
  <c r="F12"/>
  <c r="F11"/>
  <c r="F32" i="622"/>
  <c r="F34"/>
  <c r="F33"/>
  <c r="F35"/>
  <c r="F36"/>
  <c r="F37"/>
  <c r="F26"/>
  <c r="F28"/>
  <c r="F31"/>
  <c r="F27"/>
  <c r="F29"/>
  <c r="F30"/>
  <c r="F20"/>
  <c r="F22"/>
  <c r="F25"/>
  <c r="F21"/>
  <c r="F23"/>
  <c r="F24"/>
  <c r="F14"/>
  <c r="F16"/>
  <c r="F19"/>
  <c r="F15"/>
  <c r="F17"/>
  <c r="F18"/>
  <c r="F26" i="643"/>
  <c r="F28"/>
  <c r="F31"/>
  <c r="F27"/>
  <c r="F29"/>
  <c r="F30"/>
  <c r="F20"/>
  <c r="F22"/>
  <c r="F25"/>
  <c r="F21"/>
  <c r="F23"/>
  <c r="F24"/>
  <c r="F14"/>
  <c r="F16"/>
  <c r="F19"/>
  <c r="F15"/>
  <c r="F17"/>
  <c r="F18"/>
  <c r="R20" i="601" l="1"/>
  <c r="R19"/>
  <c r="R18"/>
  <c r="P18"/>
  <c r="R17"/>
  <c r="R16"/>
  <c r="R15"/>
  <c r="P15"/>
  <c r="R14"/>
  <c r="R13"/>
  <c r="R12"/>
  <c r="P12"/>
  <c r="M20"/>
  <c r="M19"/>
  <c r="M18"/>
  <c r="M17"/>
  <c r="M16"/>
  <c r="M15"/>
  <c r="M14"/>
  <c r="M13"/>
  <c r="M12"/>
  <c r="H37" i="646" l="1"/>
  <c r="H13"/>
  <c r="H37" i="622"/>
  <c r="H13"/>
  <c r="H13" i="616"/>
  <c r="H31" i="643"/>
  <c r="H31" i="646"/>
  <c r="H31" i="622"/>
  <c r="H13" i="643"/>
  <c r="H19"/>
  <c r="H19" i="646"/>
  <c r="H19" i="622"/>
  <c r="H25" i="646"/>
  <c r="H25" i="622"/>
  <c r="H25" i="643"/>
  <c r="B2" i="525"/>
  <c r="B3"/>
  <c r="E3" i="437"/>
  <c r="O7" i="627" l="1"/>
  <c r="O8"/>
  <c r="O9"/>
  <c r="O10"/>
  <c r="O17"/>
  <c r="P17" s="1"/>
  <c r="Q17" s="1"/>
  <c r="R17" s="1"/>
  <c r="S17" s="1"/>
  <c r="U17" s="1"/>
  <c r="V17" s="1"/>
  <c r="W17" s="1"/>
  <c r="Z24"/>
  <c r="Q25"/>
  <c r="L18"/>
  <c r="L19"/>
  <c r="L23"/>
  <c r="L24"/>
  <c r="X24"/>
  <c r="Y23"/>
  <c r="L21"/>
  <c r="L20"/>
  <c r="O7" i="632" l="1"/>
  <c r="O8"/>
  <c r="O9"/>
  <c r="O10"/>
  <c r="O18"/>
  <c r="P18" s="1"/>
  <c r="Q18" s="1"/>
  <c r="R18" s="1"/>
  <c r="S18" s="1"/>
  <c r="T18" s="1"/>
  <c r="V18" s="1"/>
  <c r="X18" s="1"/>
  <c r="R24"/>
  <c r="L23"/>
  <c r="L20"/>
  <c r="Y23"/>
  <c r="L22"/>
  <c r="L21"/>
  <c r="L19"/>
  <c r="M12" i="550" l="1"/>
  <c r="Z250" i="471" l="1"/>
  <c r="Z249"/>
  <c r="Z248"/>
  <c r="Z247"/>
  <c r="Z246"/>
  <c r="Z245"/>
  <c r="Z244"/>
  <c r="Q244"/>
  <c r="Z243"/>
  <c r="Z242"/>
  <c r="Z241"/>
  <c r="Z240"/>
  <c r="Z239"/>
  <c r="Z238"/>
  <c r="Z237"/>
  <c r="H11" i="643"/>
  <c r="H7"/>
  <c r="L242" i="471"/>
  <c r="L237"/>
  <c r="L238"/>
  <c r="L240"/>
  <c r="X243"/>
  <c r="L243"/>
  <c r="L241"/>
  <c r="L239"/>
  <c r="F13" i="643"/>
  <c r="F10"/>
  <c r="F8"/>
  <c r="F11"/>
  <c r="F12"/>
  <c r="F9"/>
  <c r="H11" i="641" l="1"/>
  <c r="H7"/>
  <c r="Z232" i="471"/>
  <c r="Z231"/>
  <c r="Z230"/>
  <c r="Z229"/>
  <c r="Z228"/>
  <c r="Z227"/>
  <c r="Z226"/>
  <c r="Q226"/>
  <c r="Z225"/>
  <c r="Z224"/>
  <c r="Z223"/>
  <c r="Z222"/>
  <c r="Z221"/>
  <c r="Z220"/>
  <c r="Z219"/>
  <c r="Z33" i="640"/>
  <c r="Z32"/>
  <c r="Z31"/>
  <c r="Z30"/>
  <c r="Z29"/>
  <c r="Z28"/>
  <c r="Z27"/>
  <c r="Q27"/>
  <c r="Z26"/>
  <c r="Z25"/>
  <c r="Z24"/>
  <c r="Z23"/>
  <c r="Z22"/>
  <c r="Z21"/>
  <c r="Z20"/>
  <c r="N19"/>
  <c r="O19" s="1"/>
  <c r="P19" s="1"/>
  <c r="Q19" s="1"/>
  <c r="R19" s="1"/>
  <c r="S19" s="1"/>
  <c r="U19" s="1"/>
  <c r="O12"/>
  <c r="O11"/>
  <c r="O10"/>
  <c r="O9"/>
  <c r="L24"/>
  <c r="L25"/>
  <c r="F12" i="641"/>
  <c r="F8"/>
  <c r="X26" i="640"/>
  <c r="F13" i="641"/>
  <c r="L22" i="640"/>
  <c r="F10" i="641"/>
  <c r="F9"/>
  <c r="F11"/>
  <c r="L23" i="640"/>
  <c r="L20"/>
  <c r="L21"/>
  <c r="L26"/>
  <c r="X225" i="471"/>
  <c r="L223"/>
  <c r="L219"/>
  <c r="L224"/>
  <c r="L221"/>
  <c r="L220"/>
  <c r="L225"/>
  <c r="L222"/>
  <c r="V19" i="640" l="1"/>
  <c r="W19" s="1"/>
  <c r="AA197" i="471" l="1"/>
  <c r="AI196"/>
  <c r="R183"/>
  <c r="V119"/>
  <c r="AF110"/>
  <c r="AE109"/>
  <c r="V109"/>
  <c r="Q149"/>
  <c r="Z148"/>
  <c r="Q131"/>
  <c r="Z130"/>
  <c r="Q92"/>
  <c r="Z91"/>
  <c r="Q167"/>
  <c r="Z166"/>
  <c r="AA165"/>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N10" i="633"/>
  <c r="N9"/>
  <c r="N8"/>
  <c r="N7"/>
  <c r="O17" i="630"/>
  <c r="P17" s="1"/>
  <c r="Q17" s="1"/>
  <c r="R17" s="1"/>
  <c r="S17" s="1"/>
  <c r="U17" s="1"/>
  <c r="V17" s="1"/>
  <c r="O10"/>
  <c r="O9"/>
  <c r="O8"/>
  <c r="O7"/>
  <c r="O10" i="629"/>
  <c r="O9"/>
  <c r="O8"/>
  <c r="O7"/>
  <c r="F11" i="635"/>
  <c r="F9" i="639"/>
  <c r="F12" i="634"/>
  <c r="F8" i="636"/>
  <c r="F13" i="637"/>
  <c r="F9"/>
  <c r="F9" i="634"/>
  <c r="F10" i="636"/>
  <c r="F9" i="635"/>
  <c r="F8" i="637"/>
  <c r="F13" i="635"/>
  <c r="F10" i="638"/>
  <c r="F11" i="637"/>
  <c r="F13" i="636"/>
  <c r="F13" i="634"/>
  <c r="F13" i="639"/>
  <c r="F11" i="638"/>
  <c r="F8" i="639"/>
  <c r="F10" i="634"/>
  <c r="F12" i="639"/>
  <c r="F12" i="638"/>
  <c r="F11" i="636"/>
  <c r="F13" i="638"/>
  <c r="F8" i="635"/>
  <c r="F9" i="638"/>
  <c r="F12" i="637"/>
  <c r="F10" i="639"/>
  <c r="F11"/>
  <c r="F8" i="638"/>
  <c r="F9" i="636"/>
  <c r="F12"/>
  <c r="F11" i="634"/>
  <c r="F12" i="635"/>
  <c r="F10"/>
  <c r="F10" i="637"/>
  <c r="F8" i="634"/>
  <c r="Y182" i="471"/>
  <c r="L104"/>
  <c r="L69"/>
  <c r="L182"/>
  <c r="L50"/>
  <c r="L35"/>
  <c r="AD108"/>
  <c r="L160"/>
  <c r="L103"/>
  <c r="L37"/>
  <c r="L180"/>
  <c r="L88"/>
  <c r="L67"/>
  <c r="L143"/>
  <c r="L52"/>
  <c r="L90"/>
  <c r="Y90"/>
  <c r="L86"/>
  <c r="L53"/>
  <c r="L72"/>
  <c r="L85"/>
  <c r="L71"/>
  <c r="L130"/>
  <c r="X166"/>
  <c r="L194"/>
  <c r="L32"/>
  <c r="L165"/>
  <c r="L164"/>
  <c r="L161"/>
  <c r="L108"/>
  <c r="L34"/>
  <c r="L49"/>
  <c r="L119"/>
  <c r="L124"/>
  <c r="L192"/>
  <c r="L31"/>
  <c r="L181"/>
  <c r="L105"/>
  <c r="L145"/>
  <c r="X37"/>
  <c r="L106"/>
  <c r="L68"/>
  <c r="L148"/>
  <c r="L127"/>
  <c r="L36"/>
  <c r="L73"/>
  <c r="X91"/>
  <c r="L147"/>
  <c r="L193"/>
  <c r="L33"/>
  <c r="L51"/>
  <c r="X148"/>
  <c r="Y129"/>
  <c r="Y165"/>
  <c r="L195"/>
  <c r="X73"/>
  <c r="L70"/>
  <c r="X130"/>
  <c r="L126"/>
  <c r="L162"/>
  <c r="AH196"/>
  <c r="L87"/>
  <c r="L54"/>
  <c r="L129"/>
  <c r="L109"/>
  <c r="L142"/>
  <c r="L179"/>
  <c r="X55"/>
  <c r="L125"/>
  <c r="L163"/>
  <c r="L196"/>
  <c r="L55"/>
  <c r="L144"/>
  <c r="L166"/>
  <c r="Y147"/>
  <c r="L91"/>
  <c r="L178"/>
  <c r="AC119"/>
  <c r="AC109"/>
  <c r="O10" i="631" l="1"/>
  <c r="O9"/>
  <c r="O8"/>
  <c r="O7"/>
  <c r="O12" i="626"/>
  <c r="O11"/>
  <c r="O10"/>
  <c r="O9"/>
  <c r="O10" i="625"/>
  <c r="O9"/>
  <c r="O8"/>
  <c r="O7"/>
  <c r="Z31" i="624"/>
  <c r="Z30"/>
  <c r="Z29"/>
  <c r="Z28"/>
  <c r="Z27"/>
  <c r="Z26"/>
  <c r="Z25"/>
  <c r="Q25"/>
  <c r="Z24"/>
  <c r="Z23"/>
  <c r="Z22"/>
  <c r="Z21"/>
  <c r="Z20"/>
  <c r="Z19"/>
  <c r="Z18"/>
  <c r="N17"/>
  <c r="O17" s="1"/>
  <c r="P17" s="1"/>
  <c r="Q17" s="1"/>
  <c r="R17" s="1"/>
  <c r="S17" s="1"/>
  <c r="U17" s="1"/>
  <c r="O10"/>
  <c r="O9"/>
  <c r="O8"/>
  <c r="O7"/>
  <c r="Z33" i="626"/>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1" i="624"/>
  <c r="L19" i="625"/>
  <c r="L22" i="624"/>
  <c r="L23" i="625"/>
  <c r="L18"/>
  <c r="L23" i="626"/>
  <c r="X24" i="624"/>
  <c r="L22" i="625"/>
  <c r="L20"/>
  <c r="X26" i="626"/>
  <c r="L24"/>
  <c r="L24" i="625"/>
  <c r="L18" i="624"/>
  <c r="L20"/>
  <c r="X24" i="625"/>
  <c r="L19" i="624"/>
  <c r="L25" i="626"/>
  <c r="L24" i="624"/>
  <c r="L20" i="626"/>
  <c r="L22"/>
  <c r="L21"/>
  <c r="L21" i="625"/>
  <c r="L23" i="624"/>
  <c r="L26" i="626"/>
  <c r="V19" l="1"/>
  <c r="W19" s="1"/>
  <c r="V17" i="625"/>
  <c r="W17" s="1"/>
  <c r="V17" i="624"/>
  <c r="W17" s="1"/>
  <c r="AA24" i="633"/>
  <c r="AI23"/>
  <c r="N18"/>
  <c r="R18" s="1"/>
  <c r="Y18" s="1"/>
  <c r="Z18" s="1"/>
  <c r="AA18" s="1"/>
  <c r="AB18" s="1"/>
  <c r="AC18" s="1"/>
  <c r="AE18" s="1"/>
  <c r="Q25" i="631"/>
  <c r="Z24"/>
  <c r="AA23"/>
  <c r="O17"/>
  <c r="P17" s="1"/>
  <c r="Q17" s="1"/>
  <c r="R17" s="1"/>
  <c r="S17" s="1"/>
  <c r="Q25" i="630"/>
  <c r="Z24"/>
  <c r="W17"/>
  <c r="L20"/>
  <c r="L19" i="633"/>
  <c r="L24" i="631"/>
  <c r="L19" i="630"/>
  <c r="L21"/>
  <c r="L20" i="631"/>
  <c r="X24" i="630"/>
  <c r="L21" i="633"/>
  <c r="L23" i="631"/>
  <c r="L24" i="630"/>
  <c r="AH23" i="633"/>
  <c r="L21" i="631"/>
  <c r="Y23"/>
  <c r="L19"/>
  <c r="L22" i="633"/>
  <c r="L18" i="630"/>
  <c r="L23" i="633"/>
  <c r="L20"/>
  <c r="X24" i="631"/>
  <c r="L23" i="630"/>
  <c r="L22" i="631"/>
  <c r="Y23" i="630"/>
  <c r="L18" i="631"/>
  <c r="AG18" i="633" l="1"/>
  <c r="U17" i="631"/>
  <c r="Q25" i="629"/>
  <c r="Z24"/>
  <c r="O17"/>
  <c r="P17" s="1"/>
  <c r="Q17" s="1"/>
  <c r="R17" s="1"/>
  <c r="E2" i="437"/>
  <c r="X24" i="629"/>
  <c r="L23"/>
  <c r="L19"/>
  <c r="L18"/>
  <c r="L21"/>
  <c r="Y23"/>
  <c r="L24"/>
  <c r="L20"/>
  <c r="V17" i="631" l="1"/>
  <c r="W17" s="1"/>
  <c r="S17" i="629"/>
  <c r="U17" s="1"/>
  <c r="V17" s="1"/>
  <c r="W17" s="1"/>
  <c r="M291" i="471" l="1"/>
  <c r="R306"/>
  <c r="H11" i="622"/>
  <c r="H7"/>
  <c r="P296" i="471"/>
  <c r="R301"/>
  <c r="R296"/>
  <c r="H11" i="618"/>
  <c r="H7"/>
  <c r="H11" i="617"/>
  <c r="H7"/>
  <c r="H11" i="616"/>
  <c r="H7"/>
  <c r="H11" i="614"/>
  <c r="H7"/>
  <c r="H339" i="471"/>
  <c r="E29" i="205"/>
  <c r="F29"/>
  <c r="E326" i="471"/>
  <c r="E331"/>
  <c r="F13" i="614"/>
  <c r="F11" i="618"/>
  <c r="F8" i="622"/>
  <c r="F11" i="617"/>
  <c r="F13"/>
  <c r="F8" i="618"/>
  <c r="F9"/>
  <c r="F8" i="617"/>
  <c r="F11" i="622"/>
  <c r="F9" i="617"/>
  <c r="F12" i="618"/>
  <c r="F11" i="614"/>
  <c r="F10" i="618"/>
  <c r="F10" i="617"/>
  <c r="F8" i="614"/>
  <c r="F12" i="617"/>
  <c r="F12" i="622"/>
  <c r="F9"/>
  <c r="F10"/>
  <c r="F12" i="614"/>
  <c r="F10"/>
  <c r="F9"/>
  <c r="F13" i="622"/>
  <c r="F13" i="618"/>
  <c r="F338" i="471"/>
  <c r="F12" i="616"/>
  <c r="F341" i="471"/>
  <c r="F9" i="616"/>
  <c r="F337" i="471"/>
  <c r="M296"/>
  <c r="F339"/>
  <c r="F336"/>
  <c r="F11" i="616"/>
  <c r="F10"/>
  <c r="F340" i="471"/>
  <c r="M301"/>
  <c r="F13" i="616"/>
  <c r="F8"/>
  <c r="M306" i="471"/>
</calcChain>
</file>

<file path=xl/sharedStrings.xml><?xml version="1.0" encoding="utf-8"?>
<sst xmlns="http://schemas.openxmlformats.org/spreadsheetml/2006/main" count="4403" uniqueCount="1702">
  <si>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</si>
  <si>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</si>
  <si>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</si>
  <si>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</si>
  <si>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</si>
  <si>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</si>
  <si>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</si>
  <si>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</si>
  <si>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</si>
  <si>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</si>
  <si>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</si>
  <si>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</si>
  <si>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</si>
  <si>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</si>
  <si>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</si>
  <si>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</si>
  <si>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</si>
  <si>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</si>
  <si>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</si>
  <si>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</si>
  <si>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</si>
  <si>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</si>
  <si>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</si>
  <si>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</si>
  <si>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</si>
  <si>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</si>
  <si>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</si>
  <si>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</si>
  <si>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</si>
  <si>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</si>
  <si>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</si>
  <si>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</si>
  <si>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</si>
  <si>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</si>
  <si>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</si>
  <si>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</si>
  <si>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</si>
  <si>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</si>
  <si>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</si>
  <si>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</si>
  <si>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</si>
  <si>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</si>
  <si>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</si>
  <si>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</si>
  <si>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</si>
  <si>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</si>
  <si>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</si>
  <si>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</si>
  <si>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</si>
  <si>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</si>
  <si>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</si>
  <si>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</si>
  <si>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</si>
  <si>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</si>
  <si>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</si>
  <si>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</si>
  <si>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</si>
  <si>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</si>
  <si>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</si>
  <si>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</si>
  <si>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</si>
  <si>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</si>
  <si>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</si>
  <si>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</si>
  <si>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</si>
  <si>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</si>
  <si>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</si>
  <si>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</si>
  <si>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</si>
  <si>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</si>
  <si>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</si>
  <si>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</si>
  <si>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</si>
  <si>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</si>
  <si>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</si>
  <si>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</si>
  <si>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</si>
  <si>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</si>
  <si>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</si>
  <si>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</si>
  <si>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</si>
  <si>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</si>
  <si>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</si>
  <si>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</si>
  <si>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</si>
  <si>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</si>
  <si>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</si>
  <si>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</si>
  <si>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</si>
  <si>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</si>
  <si>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</si>
  <si>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</si>
  <si>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</si>
  <si>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</si>
  <si>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</si>
  <si>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</si>
  <si>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</si>
  <si>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</si>
  <si>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</si>
  <si>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</si>
  <si>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</si>
  <si>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</si>
  <si>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</si>
  <si>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</si>
  <si>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</si>
  <si>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</si>
  <si>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</si>
  <si>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</si>
  <si>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</si>
  <si>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</si>
  <si>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</si>
  <si>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</si>
  <si>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</si>
  <si>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</si>
  <si>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</si>
  <si>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</si>
  <si>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</si>
  <si>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</si>
  <si>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</si>
  <si>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</si>
  <si>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</si>
  <si>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</si>
  <si>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</si>
  <si>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</si>
  <si>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</si>
  <si>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</si>
  <si>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</si>
  <si>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</si>
  <si>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</si>
  <si>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</si>
  <si>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</si>
  <si>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</si>
  <si>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</si>
  <si>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</si>
  <si>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</si>
  <si>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</si>
  <si>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</si>
  <si>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</si>
  <si>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</si>
  <si>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</si>
  <si>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</si>
  <si>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</si>
  <si>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</si>
  <si>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</si>
  <si>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</si>
  <si>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</si>
  <si>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</si>
  <si>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</si>
  <si>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</si>
  <si>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</si>
  <si>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</si>
  <si>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</si>
  <si>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</si>
  <si>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</si>
  <si>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</si>
  <si>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</si>
  <si>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</si>
  <si>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</si>
  <si>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</si>
  <si>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</si>
  <si>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</si>
  <si>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</si>
  <si>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</si>
  <si>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</si>
  <si>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</si>
  <si>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</si>
  <si>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</si>
  <si>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</si>
  <si>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</si>
  <si>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</si>
  <si>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</si>
  <si>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</si>
  <si>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</si>
  <si>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</si>
  <si>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</si>
  <si>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</si>
  <si>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</si>
  <si>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</si>
  <si>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</si>
  <si>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</si>
  <si>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</si>
  <si>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</si>
  <si>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</si>
  <si>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</si>
  <si>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</si>
  <si>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</si>
  <si>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</si>
  <si>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</si>
  <si>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</si>
  <si>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</si>
  <si>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</si>
  <si>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</si>
  <si>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</si>
  <si>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</si>
  <si>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</si>
  <si>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</si>
  <si>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</si>
  <si>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</si>
  <si>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</si>
  <si>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</si>
  <si>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</si>
  <si>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</si>
  <si>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</si>
  <si>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</si>
  <si>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</si>
  <si>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</si>
  <si>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</si>
  <si>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</si>
  <si>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</si>
  <si>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</si>
  <si>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</si>
  <si>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</si>
  <si>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</si>
  <si>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</si>
  <si>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</si>
  <si>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</si>
  <si>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</si>
  <si>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</si>
  <si>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</si>
  <si>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</si>
  <si>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</si>
  <si>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</si>
  <si>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</si>
  <si>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</si>
  <si>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</si>
  <si>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</si>
  <si>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</si>
  <si>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</si>
  <si>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</si>
  <si>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</si>
  <si>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</si>
  <si>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</si>
  <si>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</si>
  <si>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</si>
  <si>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</si>
  <si>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</si>
  <si>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</si>
  <si>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</si>
  <si>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</si>
  <si>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</si>
  <si>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</si>
  <si>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</si>
  <si>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</si>
  <si>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</si>
  <si>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</si>
  <si>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</si>
  <si>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</si>
  <si>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</si>
  <si>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</si>
  <si>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</si>
  <si>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</si>
  <si>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</si>
  <si>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</si>
  <si>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</si>
  <si>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</si>
  <si>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</si>
  <si>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</si>
  <si>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</si>
  <si>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</si>
  <si>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</si>
  <si>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</si>
  <si>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</si>
  <si>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</si>
  <si>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</si>
  <si>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</si>
  <si>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</si>
  <si>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</si>
  <si>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</si>
  <si>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</si>
  <si>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</si>
  <si>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</si>
  <si>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</si>
  <si>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</si>
  <si>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</si>
  <si>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</si>
  <si>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</si>
  <si>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</si>
  <si>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</si>
  <si>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</si>
  <si>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</si>
  <si>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</si>
  <si>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</si>
  <si>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</si>
  <si>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</si>
  <si>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</si>
  <si>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</si>
  <si>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</si>
  <si>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</si>
  <si>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</si>
  <si>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</si>
  <si>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</si>
  <si>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</si>
  <si>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</si>
  <si>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</si>
  <si>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</si>
  <si>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</si>
  <si>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</si>
  <si>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</si>
  <si>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</si>
  <si>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</si>
  <si>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</si>
  <si>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</si>
  <si>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</si>
  <si>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</si>
  <si>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</si>
  <si>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</si>
  <si>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</si>
  <si>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</si>
  <si>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</si>
  <si>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</si>
  <si>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</si>
  <si>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</si>
  <si>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</si>
  <si>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</si>
  <si>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</si>
  <si>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</si>
  <si>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</si>
  <si>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</si>
  <si>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</si>
  <si>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</si>
  <si>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</si>
  <si>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</si>
  <si>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</si>
  <si>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</si>
  <si>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</si>
  <si>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</si>
  <si>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</si>
  <si>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</si>
  <si>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</si>
  <si>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</si>
  <si>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</si>
  <si>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</si>
  <si>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</si>
  <si>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</si>
  <si>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</si>
  <si>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</si>
  <si>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</si>
  <si>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</si>
  <si>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</si>
  <si>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</si>
  <si>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</si>
  <si>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</si>
  <si>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</si>
  <si>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</si>
  <si>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</si>
  <si>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</si>
  <si>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</si>
  <si>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</si>
  <si>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</si>
  <si>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</si>
  <si>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</si>
  <si>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</si>
  <si>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</si>
  <si>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</si>
  <si>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</si>
  <si>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</si>
  <si>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</si>
  <si>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</si>
  <si>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</si>
  <si>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</si>
  <si>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</si>
  <si>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</si>
  <si>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</si>
  <si>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</si>
  <si>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</si>
  <si>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</si>
  <si>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</si>
  <si>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</si>
  <si>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</si>
  <si>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</si>
  <si>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</si>
  <si>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</si>
  <si>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</si>
  <si>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</si>
  <si>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</si>
  <si>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</si>
  <si>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</si>
  <si>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</si>
  <si>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</si>
  <si>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</si>
  <si>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</si>
  <si>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</si>
  <si>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</si>
  <si>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</si>
  <si>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</si>
  <si>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</si>
  <si>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</si>
  <si>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</si>
  <si>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</si>
  <si>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</si>
  <si>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</si>
  <si>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</si>
  <si>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</si>
  <si>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</si>
  <si>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</si>
  <si>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</si>
  <si>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</si>
  <si>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</si>
  <si>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</si>
  <si>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</si>
  <si>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</si>
  <si>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</si>
  <si>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</si>
  <si>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</si>
  <si>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</si>
  <si>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</si>
  <si>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</si>
  <si>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</si>
  <si>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</si>
  <si>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</si>
  <si>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</si>
  <si>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</si>
  <si>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</si>
  <si>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</si>
  <si>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</si>
  <si>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</si>
  <si>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</si>
  <si>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</si>
  <si>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</si>
  <si>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</si>
  <si>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</si>
  <si>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</si>
  <si>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</si>
  <si>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</si>
  <si>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</si>
  <si>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</si>
  <si>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</si>
  <si>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</si>
  <si>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</si>
  <si>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</si>
  <si>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</si>
  <si>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</si>
  <si>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</si>
  <si>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</si>
  <si>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</si>
  <si>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</si>
  <si>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</si>
  <si>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</si>
  <si>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</si>
  <si>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</si>
  <si>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</si>
  <si>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</si>
  <si>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</si>
  <si>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</si>
  <si>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</si>
  <si>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</si>
  <si>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</si>
  <si>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</si>
  <si>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</si>
  <si>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</si>
  <si>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</si>
  <si>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</si>
  <si>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</si>
  <si>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</si>
  <si>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</si>
  <si>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</si>
  <si>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</si>
  <si>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</si>
  <si>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</si>
  <si>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</si>
  <si>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</si>
  <si>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</si>
  <si>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</si>
  <si>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</si>
  <si>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</si>
  <si>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</si>
  <si>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</si>
  <si>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</si>
  <si>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</si>
  <si>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</si>
  <si>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</si>
  <si>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</si>
  <si>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</si>
  <si>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</si>
  <si>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</si>
  <si>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</si>
  <si>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</si>
  <si>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sz val="11"/>
        <color theme="1"/>
        <rFont val="Calibri"/>
        <family val="2"/>
        <charset val="204"/>
        <scheme val="minor"/>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</si>
  <si>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</si>
  <si>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</si>
  <si>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</si>
  <si>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</si>
  <si>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</si>
  <si>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</si>
  <si>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</si>
  <si>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</si>
  <si>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</si>
  <si>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</si>
  <si>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</si>
  <si>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</si>
  <si>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sz val="11"/>
        <color theme="1"/>
        <rFont val="Calibri"/>
        <family val="2"/>
        <charset val="204"/>
        <scheme val="minor"/>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</si>
  <si>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</si>
  <si>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</si>
  <si>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</si>
  <si>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</si>
  <si>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</si>
  <si>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</si>
  <si>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</si>
  <si>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</si>
  <si>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</si>
  <si>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</si>
  <si>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</si>
  <si>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</si>
  <si>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</si>
  <si>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</si>
  <si>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</si>
  <si>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</si>
  <si>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</si>
  <si>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</si>
  <si>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</si>
  <si>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</si>
  <si>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</si>
  <si>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</si>
  <si>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</si>
  <si>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</si>
  <si>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</si>
  <si>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</si>
  <si>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</si>
  <si>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</si>
  <si>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</si>
  <si>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</si>
  <si>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</si>
  <si>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</si>
  <si>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</si>
  <si>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</si>
  <si>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</si>
  <si>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</si>
  <si>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</si>
  <si>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</si>
  <si>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</si>
  <si>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</si>
  <si>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</si>
  <si>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</si>
  <si>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</si>
  <si>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</si>
  <si>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</si>
  <si>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</si>
  <si>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</si>
  <si>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</si>
  <si>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</si>
  <si>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</si>
  <si>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</si>
  <si>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</si>
  <si>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</si>
  <si>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</si>
  <si>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</si>
  <si>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</si>
  <si>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</si>
  <si>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</si>
  <si>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</si>
  <si>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</si>
  <si>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</si>
  <si>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</si>
  <si>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</si>
  <si>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</si>
  <si>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</si>
  <si>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</si>
  <si>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</si>
  <si>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</si>
  <si>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</si>
  <si>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</si>
  <si>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</si>
  <si>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</si>
  <si>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</si>
  <si>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</si>
  <si>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</si>
  <si>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</si>
  <si>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</si>
  <si>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</si>
  <si>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</si>
  <si>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</si>
  <si>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</si>
  <si>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</si>
  <si>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</si>
  <si>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</si>
  <si>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</si>
  <si>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</si>
  <si>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</si>
  <si>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</si>
  <si>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</si>
  <si>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</si>
  <si>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</si>
  <si>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</si>
  <si>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</si>
  <si>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</si>
  <si>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</si>
  <si>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</si>
  <si>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</si>
  <si>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</si>
  <si>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</si>
  <si>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</si>
  <si>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sz val="11"/>
        <color theme="1"/>
        <rFont val="Calibri"/>
        <family val="2"/>
        <charset val="204"/>
        <scheme val="minor"/>
      </rPr>
      <t>1</t>
    </r>
    <r>
      <rPr>
        <sz val="11"/>
        <color theme="1"/>
        <rFont val="Calibri"/>
        <family val="2"/>
        <charset val="204"/>
        <scheme val="minor"/>
      </rPr>
      <t xml:space="preserve"> Информация размещается при раскрытии информации по каждой из форм.</t>
    </r>
  </si>
  <si>
    <r>
      <rPr>
        <sz val="11"/>
        <color theme="1"/>
        <rFont val="Calibri"/>
        <family val="2"/>
        <charset val="204"/>
        <scheme val="minor"/>
      </rPr>
      <t>2</t>
    </r>
    <r>
      <rPr>
        <sz val="11"/>
        <color theme="1"/>
        <rFont val="Calibri"/>
        <family val="2"/>
        <charset val="204"/>
        <scheme val="minor"/>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</si>
  <si>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</si>
  <si>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</si>
  <si>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</si>
  <si>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</si>
  <si>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</si>
  <si>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</si>
  <si>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</si>
  <si>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</si>
  <si>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</si>
  <si>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</si>
  <si>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</si>
  <si>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</si>
  <si>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</si>
  <si>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</si>
  <si>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</si>
  <si>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</si>
  <si>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</si>
  <si>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</si>
  <si>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</si>
  <si>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</si>
  <si>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</si>
  <si>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</si>
  <si>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</si>
  <si>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</si>
  <si>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</si>
  <si>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</si>
  <si>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</si>
  <si>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</si>
  <si>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</si>
  <si>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</si>
  <si>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</si>
  <si>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</si>
  <si>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</si>
  <si>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</si>
  <si>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</si>
  <si>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</si>
  <si>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sz val="11"/>
        <color theme="1"/>
        <rFont val="Calibri"/>
        <family val="2"/>
        <charset val="204"/>
        <scheme val="minor"/>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</si>
  <si>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</si>
  <si>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</si>
  <si>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</si>
  <si>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</si>
  <si>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</si>
  <si>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</si>
  <si>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</si>
  <si>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</si>
  <si>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</si>
  <si>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</si>
  <si>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</si>
  <si>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</si>
  <si>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</si>
  <si>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</si>
  <si>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</si>
  <si>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</si>
  <si>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</si>
  <si>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</si>
  <si>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</si>
  <si>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</si>
  <si>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</si>
  <si>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</si>
  <si>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</si>
  <si>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</si>
  <si>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</si>
  <si>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sz val="11"/>
        <color theme="1"/>
        <rFont val="Calibri"/>
        <family val="2"/>
        <charset val="204"/>
        <scheme val="minor"/>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</si>
  <si>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</si>
  <si>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</si>
  <si>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</si>
  <si>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</si>
  <si>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</si>
  <si>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</si>
  <si>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</si>
  <si>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</si>
  <si>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sz val="11"/>
        <color theme="1"/>
        <rFont val="Calibri"/>
        <family val="2"/>
        <charset val="204"/>
        <scheme val="minor"/>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</si>
  <si>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</si>
  <si>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</si>
  <si>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</si>
  <si>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</si>
  <si>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</si>
  <si>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</si>
  <si>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sz val="11"/>
        <color theme="1"/>
        <rFont val="Calibri"/>
        <family val="2"/>
        <charset val="204"/>
        <scheme val="minor"/>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</si>
  <si>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</si>
  <si>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</si>
  <si>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</si>
  <si>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</si>
  <si>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</si>
  <si>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</si>
  <si>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</si>
  <si>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</si>
  <si>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</si>
  <si>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</si>
  <si>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</si>
  <si>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sz val="11"/>
        <color theme="1"/>
        <rFont val="Calibri"/>
        <family val="2"/>
        <charset val="204"/>
        <scheme val="minor"/>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</si>
  <si>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</si>
  <si>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</si>
  <si>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</si>
  <si>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</si>
  <si>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</si>
  <si>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</si>
  <si>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</si>
  <si>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</si>
  <si>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</si>
  <si>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sz val="11"/>
        <color theme="1"/>
        <rFont val="Calibri"/>
        <family val="2"/>
        <charset val="204"/>
        <scheme val="minor"/>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</si>
  <si>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</si>
  <si>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</si>
  <si>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</si>
  <si>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</si>
  <si>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</si>
  <si>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</si>
  <si>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</si>
  <si>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</si>
  <si>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</si>
  <si>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</si>
  <si>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</si>
  <si>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</si>
  <si>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</si>
  <si>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</si>
  <si>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</si>
  <si>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</si>
  <si>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</si>
  <si>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</si>
  <si>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</si>
  <si>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</si>
  <si>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</si>
  <si>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</si>
  <si>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sz val="11"/>
        <color theme="1"/>
        <rFont val="Calibri"/>
        <family val="2"/>
        <charset val="204"/>
        <scheme val="minor"/>
      </rPr>
      <t>с (!)</t>
    </r>
    <r>
      <rPr>
        <sz val="11"/>
        <color theme="1"/>
        <rFont val="Calibri"/>
        <family val="2"/>
        <charset val="204"/>
        <scheme val="minor"/>
      </rPr>
      <t xml:space="preserve"> разбивкой по поставщикам</t>
    </r>
  </si>
  <si>
    <r>
      <t xml:space="preserve">Тариф на горячую воду предлагается </t>
    </r>
    <r>
      <rPr>
        <sz val="11"/>
        <color theme="1"/>
        <rFont val="Calibri"/>
        <family val="2"/>
        <charset val="204"/>
        <scheme val="minor"/>
      </rPr>
      <t>без (!)</t>
    </r>
    <r>
      <rPr>
        <sz val="11"/>
        <color theme="1"/>
        <rFont val="Calibri"/>
        <family val="2"/>
        <charset val="204"/>
        <scheme val="minor"/>
      </rPr>
      <t xml:space="preserve"> разбивки на компоненты</t>
    </r>
  </si>
  <si>
    <t>NDS</t>
  </si>
  <si>
    <t>woNDS</t>
  </si>
  <si>
    <t>Тип теплоснабжающей организации</t>
  </si>
  <si>
    <r>
      <rPr>
        <sz val="11"/>
        <color theme="1"/>
        <rFont val="Calibri"/>
        <family val="2"/>
        <charset val="204"/>
        <scheme val="minor"/>
      </rPr>
      <t>Тип организации</t>
    </r>
    <r>
      <rPr>
        <sz val="11"/>
        <color theme="1"/>
        <rFont val="Calibri"/>
        <family val="2"/>
        <charset val="204"/>
        <scheme val="minor"/>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</si>
  <si>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</si>
  <si>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</si>
  <si>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</si>
  <si>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</si>
  <si>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</si>
  <si>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sz val="11"/>
        <color theme="1"/>
        <rFont val="Calibri"/>
        <family val="2"/>
        <charset val="204"/>
        <scheme val="minor"/>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</si>
  <si>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</si>
  <si>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</si>
  <si>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</si>
  <si>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</si>
  <si>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</si>
  <si>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</si>
  <si>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</si>
  <si>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</si>
  <si>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</si>
  <si>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</si>
  <si>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</si>
  <si>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</si>
  <si>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</si>
  <si>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</si>
  <si>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</si>
  <si>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</si>
  <si>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</si>
  <si>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</si>
  <si>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</si>
  <si>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</si>
  <si>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</si>
  <si>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</si>
  <si>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</si>
  <si>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</si>
  <si>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</si>
  <si>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</si>
  <si>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</si>
  <si>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</si>
  <si>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</si>
  <si>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</si>
  <si>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</si>
  <si>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</si>
  <si>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</si>
  <si>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</si>
  <si>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</si>
  <si>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</si>
  <si>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</si>
  <si>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</si>
  <si>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</si>
  <si>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</si>
  <si>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</si>
  <si>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</si>
  <si>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</si>
  <si>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</si>
  <si>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30.11.2022</t>
  </si>
  <si>
    <t>Бокситогорский муниципальный район</t>
  </si>
  <si>
    <t>Бокситогорское</t>
  </si>
  <si>
    <t>41603101</t>
  </si>
  <si>
    <t>Большедворское</t>
  </si>
  <si>
    <t>41603412</t>
  </si>
  <si>
    <t>Борское</t>
  </si>
  <si>
    <t>41603416</t>
  </si>
  <si>
    <t>Ефимовское</t>
  </si>
  <si>
    <t>Климовское</t>
  </si>
  <si>
    <t>Лидское</t>
  </si>
  <si>
    <t>Пикалевское</t>
  </si>
  <si>
    <t>Радогощинское</t>
  </si>
  <si>
    <t>Самойловское</t>
  </si>
  <si>
    <t>Волосовский муниципальный район</t>
  </si>
  <si>
    <t>Бегуницкое</t>
  </si>
  <si>
    <t>Беседское</t>
  </si>
  <si>
    <t>Большеврудское</t>
  </si>
  <si>
    <t>Волосовское</t>
  </si>
  <si>
    <t>Губаницкое</t>
  </si>
  <si>
    <t>Зимитицкое</t>
  </si>
  <si>
    <t>Изварское</t>
  </si>
  <si>
    <t>Калитинское</t>
  </si>
  <si>
    <t>Каложицкое</t>
  </si>
  <si>
    <t>Кикеринское</t>
  </si>
  <si>
    <t>Клопицкое</t>
  </si>
  <si>
    <t>Курское</t>
  </si>
  <si>
    <t>Рабитицское</t>
  </si>
  <si>
    <t>Сабское</t>
  </si>
  <si>
    <t>Сельцовское</t>
  </si>
  <si>
    <t>Терпилицкое</t>
  </si>
  <si>
    <t>Волховский муниципальный район</t>
  </si>
  <si>
    <t>Бережковское</t>
  </si>
  <si>
    <t>Волховское</t>
  </si>
  <si>
    <t>Вындиноостровское</t>
  </si>
  <si>
    <t>Иссадское</t>
  </si>
  <si>
    <t>Кисельнинское</t>
  </si>
  <si>
    <t>Колчановское</t>
  </si>
  <si>
    <t>Новоладожское</t>
  </si>
  <si>
    <t>Пашское</t>
  </si>
  <si>
    <t>Потанинское</t>
  </si>
  <si>
    <t>Свирицкое</t>
  </si>
  <si>
    <t>Селивановское</t>
  </si>
  <si>
    <t>Староладожское</t>
  </si>
  <si>
    <t>Сясьстройское</t>
  </si>
  <si>
    <t>Усадищенское</t>
  </si>
  <si>
    <t>Хваловское</t>
  </si>
  <si>
    <t>Всеволожский муниципальный район</t>
  </si>
  <si>
    <t>Агалатовское</t>
  </si>
  <si>
    <t>Бугровское</t>
  </si>
  <si>
    <t>Всеволожское</t>
  </si>
  <si>
    <t>Дубровское</t>
  </si>
  <si>
    <t>Заневское</t>
  </si>
  <si>
    <t>Колтушское</t>
  </si>
  <si>
    <t>Кузьмоловское</t>
  </si>
  <si>
    <t>Куйвозовское</t>
  </si>
  <si>
    <t>Лесколовское</t>
  </si>
  <si>
    <t>Морозовское</t>
  </si>
  <si>
    <t>Муринское</t>
  </si>
  <si>
    <t>Новодевяткинское</t>
  </si>
  <si>
    <t>Рахьинское</t>
  </si>
  <si>
    <t>Романовское</t>
  </si>
  <si>
    <t>Свердловское</t>
  </si>
  <si>
    <t>Сертоловское</t>
  </si>
  <si>
    <t>Токсовское</t>
  </si>
  <si>
    <t>Щегловское</t>
  </si>
  <si>
    <t>Юкковское</t>
  </si>
  <si>
    <t>Выборгский муниципальный район</t>
  </si>
  <si>
    <t>Выборгское</t>
  </si>
  <si>
    <t>Высоцкое</t>
  </si>
  <si>
    <t>Гончаровское</t>
  </si>
  <si>
    <t>Каменногорское</t>
  </si>
  <si>
    <t>Красносельское</t>
  </si>
  <si>
    <t>Первомайское</t>
  </si>
  <si>
    <t>Полянское</t>
  </si>
  <si>
    <t>Приморское</t>
  </si>
  <si>
    <t>Рощинское</t>
  </si>
  <si>
    <t>Светогорское</t>
  </si>
  <si>
    <t>Селезневское</t>
  </si>
  <si>
    <t>Советское</t>
  </si>
  <si>
    <t>Гатчинский муниципальный район</t>
  </si>
  <si>
    <t>Большеколпанское</t>
  </si>
  <si>
    <t>Веревское</t>
  </si>
  <si>
    <t>Войсковицкое</t>
  </si>
  <si>
    <t>Вырицкое</t>
  </si>
  <si>
    <t>Гатчинское</t>
  </si>
  <si>
    <t>Дружногорское</t>
  </si>
  <si>
    <t>Елизаветинское</t>
  </si>
  <si>
    <t>Кобринское</t>
  </si>
  <si>
    <t>Коммунарское</t>
  </si>
  <si>
    <t>Новосветское</t>
  </si>
  <si>
    <t>Пудомягское</t>
  </si>
  <si>
    <t>Пудостьское</t>
  </si>
  <si>
    <t>Рождественское</t>
  </si>
  <si>
    <t>Сиверское</t>
  </si>
  <si>
    <t>Сусанинское</t>
  </si>
  <si>
    <t>Сяськелевское</t>
  </si>
  <si>
    <t>Тайцкое</t>
  </si>
  <si>
    <t>Кингисеппский муниципальный район</t>
  </si>
  <si>
    <t>Большелуцкое</t>
  </si>
  <si>
    <t>Вистинское</t>
  </si>
  <si>
    <t>Ивангородское</t>
  </si>
  <si>
    <t>Кингисеппское</t>
  </si>
  <si>
    <t>Котельское</t>
  </si>
  <si>
    <t>Куземкинское</t>
  </si>
  <si>
    <t>Нежновское</t>
  </si>
  <si>
    <t>Опольевское</t>
  </si>
  <si>
    <t>Пустомержское</t>
  </si>
  <si>
    <t>Усть-Лужское</t>
  </si>
  <si>
    <t>Фалилеевское</t>
  </si>
  <si>
    <t>Киришский муниципальный район</t>
  </si>
  <si>
    <t>Будогощское</t>
  </si>
  <si>
    <t>Глажевское</t>
  </si>
  <si>
    <t>Киришское</t>
  </si>
  <si>
    <t>Кусинское</t>
  </si>
  <si>
    <t>Пчевжинское</t>
  </si>
  <si>
    <t>Пчевское</t>
  </si>
  <si>
    <t>Кировский муниципальный район</t>
  </si>
  <si>
    <t>Кировское</t>
  </si>
  <si>
    <t>Мгинское</t>
  </si>
  <si>
    <t>Назиевское</t>
  </si>
  <si>
    <t>Отрадненское</t>
  </si>
  <si>
    <t>Павловское</t>
  </si>
  <si>
    <t>Приладожское</t>
  </si>
  <si>
    <t>Путиловское</t>
  </si>
  <si>
    <t>Синявинское</t>
  </si>
  <si>
    <t>Суховское</t>
  </si>
  <si>
    <t>Шлиссельбургское</t>
  </si>
  <si>
    <t>Шумское</t>
  </si>
  <si>
    <t>Лодейнопольский муниципальный район</t>
  </si>
  <si>
    <t>Алеховщинское</t>
  </si>
  <si>
    <t>Доможировское</t>
  </si>
  <si>
    <t>Лодейнопольское</t>
  </si>
  <si>
    <t>Свирьстройское</t>
  </si>
  <si>
    <t>Янегское</t>
  </si>
  <si>
    <t>Ломоносовский муниципальный район</t>
  </si>
  <si>
    <t>Аннинское</t>
  </si>
  <si>
    <t>Большеижорское</t>
  </si>
  <si>
    <t>Виллозское</t>
  </si>
  <si>
    <t>Горбунковское</t>
  </si>
  <si>
    <t>Гостилицкое</t>
  </si>
  <si>
    <t>Кипенское</t>
  </si>
  <si>
    <t>Копорское</t>
  </si>
  <si>
    <t>Лаголовское</t>
  </si>
  <si>
    <t>Лебяженское</t>
  </si>
  <si>
    <t>Лопухинское</t>
  </si>
  <si>
    <t>Низинское</t>
  </si>
  <si>
    <t>Оржицкое</t>
  </si>
  <si>
    <t>Пениковское</t>
  </si>
  <si>
    <t>Ропшинское</t>
  </si>
  <si>
    <t>Русско-Высоцкое</t>
  </si>
  <si>
    <t>Лужский муниципальный район</t>
  </si>
  <si>
    <t>Володарское</t>
  </si>
  <si>
    <t>Волошовское</t>
  </si>
  <si>
    <t>Дзержинское</t>
  </si>
  <si>
    <t>Заклинское</t>
  </si>
  <si>
    <t>Лужское</t>
  </si>
  <si>
    <t>Мшинское</t>
  </si>
  <si>
    <t>Оредежское</t>
  </si>
  <si>
    <t>Осьминское</t>
  </si>
  <si>
    <t>Ретюнское</t>
  </si>
  <si>
    <t>Серебрянское</t>
  </si>
  <si>
    <t>Скребловское</t>
  </si>
  <si>
    <t>Тесовское</t>
  </si>
  <si>
    <t>Толмачевское</t>
  </si>
  <si>
    <t>Торковичское</t>
  </si>
  <si>
    <t>Ям-Тесовское</t>
  </si>
  <si>
    <t>Подпорожский муниципальный район</t>
  </si>
  <si>
    <t>Важинское</t>
  </si>
  <si>
    <t>Винницкое</t>
  </si>
  <si>
    <t>Вознесенское</t>
  </si>
  <si>
    <t>Никольское</t>
  </si>
  <si>
    <t>Подпорожское</t>
  </si>
  <si>
    <t>Приозерский муниципальный район</t>
  </si>
  <si>
    <t>Громовское</t>
  </si>
  <si>
    <t>Запорожское</t>
  </si>
  <si>
    <t>Красноозерное</t>
  </si>
  <si>
    <t>Кузнечнинское</t>
  </si>
  <si>
    <t>Ларионовское</t>
  </si>
  <si>
    <t>Мельниковское</t>
  </si>
  <si>
    <t>Мичуринское</t>
  </si>
  <si>
    <t>Петровское</t>
  </si>
  <si>
    <t>Плодовское</t>
  </si>
  <si>
    <t>Приозерское</t>
  </si>
  <si>
    <t>Раздольевское</t>
  </si>
  <si>
    <t>Ромашкинское</t>
  </si>
  <si>
    <t>Севастьяновское</t>
  </si>
  <si>
    <t>Сосновское</t>
  </si>
  <si>
    <t>Сланцевский муниципальный район</t>
  </si>
  <si>
    <t>Выскатское</t>
  </si>
  <si>
    <t>Гостицкое</t>
  </si>
  <si>
    <t>Загривское</t>
  </si>
  <si>
    <t>Новосельское</t>
  </si>
  <si>
    <t>Сланцевское</t>
  </si>
  <si>
    <t>Старопольское</t>
  </si>
  <si>
    <t>Черновское</t>
  </si>
  <si>
    <t>Сосновоборский городской округ</t>
  </si>
  <si>
    <t>Тихвинский муниципальный район</t>
  </si>
  <si>
    <t>Ганьковское</t>
  </si>
  <si>
    <t>Горское</t>
  </si>
  <si>
    <t>Коськовское</t>
  </si>
  <si>
    <t>Мелегежское</t>
  </si>
  <si>
    <t>Пашозерское</t>
  </si>
  <si>
    <t>Тихвинское</t>
  </si>
  <si>
    <t>Цвылевское</t>
  </si>
  <si>
    <t>Шугозерское</t>
  </si>
  <si>
    <t>Тосненский муниципальный район</t>
  </si>
  <si>
    <t>Красноборское</t>
  </si>
  <si>
    <t>Лисинское</t>
  </si>
  <si>
    <t>Любанское</t>
  </si>
  <si>
    <t>Нурминское</t>
  </si>
  <si>
    <t>Рябовское</t>
  </si>
  <si>
    <t>Тельмановское</t>
  </si>
  <si>
    <t>Тосненское</t>
  </si>
  <si>
    <t>Трубникоборское</t>
  </si>
  <si>
    <t>Ульяновское</t>
  </si>
  <si>
    <t>Фёдоровское</t>
  </si>
  <si>
    <t>Форносовское</t>
  </si>
  <si>
    <t>Шапкинское</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</si>
  <si>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</si>
  <si>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</si>
  <si>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</si>
  <si>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</si>
  <si>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</si>
  <si>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</si>
  <si>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</si>
  <si>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</si>
  <si>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</si>
  <si>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</si>
  <si>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</si>
  <si>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</si>
  <si>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</si>
  <si>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</si>
  <si>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</si>
  <si>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</si>
  <si>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01.12.2022</t>
  </si>
  <si>
    <t>31.12.2023</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</si>
  <si>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</si>
  <si>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</si>
  <si>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</si>
  <si>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</si>
  <si>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</si>
  <si>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</si>
  <si>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</si>
  <si>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</si>
  <si>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</si>
  <si>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</si>
  <si>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</si>
  <si>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</si>
  <si>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</si>
  <si>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</si>
  <si>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</si>
  <si>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</si>
  <si>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</si>
  <si>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</si>
  <si>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</si>
  <si>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</si>
  <si>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</si>
  <si>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</si>
  <si>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</si>
  <si>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</si>
  <si>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</si>
  <si>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</si>
  <si>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</si>
  <si>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</si>
  <si>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</si>
  <si>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</si>
  <si>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</si>
  <si>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</si>
  <si>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</si>
  <si>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</si>
  <si>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</si>
  <si>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</si>
  <si>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</si>
  <si>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</si>
  <si>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</si>
  <si>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</si>
  <si>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</si>
  <si>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</si>
  <si>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</si>
  <si>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</si>
  <si>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</si>
  <si>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</si>
  <si>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</si>
  <si>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</si>
  <si>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</si>
  <si>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</si>
  <si>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</si>
  <si>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</si>
  <si>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</si>
  <si>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</si>
  <si>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</si>
  <si>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</si>
  <si>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</si>
  <si>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</si>
  <si>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</si>
  <si>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</si>
  <si>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</si>
  <si>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</si>
  <si>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</si>
  <si>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</si>
  <si>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</si>
  <si>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</si>
  <si>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</si>
  <si>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</si>
  <si>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</si>
  <si>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</si>
  <si>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</si>
  <si>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</si>
  <si>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</si>
  <si>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</si>
  <si>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</si>
  <si>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26319703</t>
  </si>
  <si>
    <t>АО "СЗИПК"</t>
  </si>
  <si>
    <t>7819020549</t>
  </si>
  <si>
    <t>09-04-1999 00:00:00</t>
  </si>
  <si>
    <t>26561712</t>
  </si>
  <si>
    <t>АО "Северное"</t>
  </si>
  <si>
    <t>7814054375</t>
  </si>
  <si>
    <t>781401001</t>
  </si>
  <si>
    <t>26524308</t>
  </si>
  <si>
    <t>АО "Тепловые сети"</t>
  </si>
  <si>
    <t>4716024190</t>
  </si>
  <si>
    <t>471601001</t>
  </si>
  <si>
    <t>26640411</t>
  </si>
  <si>
    <t>АО "Тепловые сети" филиал "Волосовские коммунальные системы"</t>
  </si>
  <si>
    <t>470543002</t>
  </si>
  <si>
    <t>26555650</t>
  </si>
  <si>
    <t>АО "Теплосеть Санкт-Петербурга"</t>
  </si>
  <si>
    <t>7810577007</t>
  </si>
  <si>
    <t>781001001</t>
  </si>
  <si>
    <t>28261957</t>
  </si>
  <si>
    <t>АО "Усть-Лужский Контейнерный Терминал"</t>
  </si>
  <si>
    <t>4707013562</t>
  </si>
  <si>
    <t>470707001</t>
  </si>
  <si>
    <t>26-08-2013 00:00:00</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</si>
  <si>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</si>
  <si>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</si>
  <si>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</si>
  <si>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</si>
  <si>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</si>
  <si>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</si>
  <si>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</si>
  <si>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</si>
  <si>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</si>
  <si>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</si>
  <si>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ГБПОУ ЛО "Лисинский лесной колледж"</t>
  </si>
  <si>
    <t>4716001436</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</si>
  <si>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</si>
  <si>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</si>
  <si>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</si>
  <si>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</si>
  <si>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</si>
  <si>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</si>
  <si>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</si>
  <si>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</si>
  <si>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</si>
  <si>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</si>
  <si>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</si>
  <si>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</si>
  <si>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</si>
  <si>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</si>
  <si>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31370428</t>
  </si>
  <si>
    <t>ГП "Пригородное ДРСУ № 1"</t>
  </si>
  <si>
    <t>4703003394</t>
  </si>
  <si>
    <t>26422494</t>
  </si>
  <si>
    <t>ГУП "Водоканал Санкт-Петербурга"</t>
  </si>
  <si>
    <t>7830000426</t>
  </si>
  <si>
    <t>784201001</t>
  </si>
  <si>
    <t>26361126</t>
  </si>
  <si>
    <t>ГУП "ТЭК СПб"</t>
  </si>
  <si>
    <t>7830001028</t>
  </si>
  <si>
    <t>783450001</t>
  </si>
  <si>
    <t>26373225</t>
  </si>
  <si>
    <t>ЗАО "Агрофирма  "Выборжец"</t>
  </si>
  <si>
    <t>4703006839</t>
  </si>
  <si>
    <t>26373235</t>
  </si>
  <si>
    <t>ЗАО "Каменногорское карьероуправление"</t>
  </si>
  <si>
    <t>4704002227</t>
  </si>
  <si>
    <t>26373268</t>
  </si>
  <si>
    <t>ЗАО "Сосновоагропромтехника"</t>
  </si>
  <si>
    <t>4712002559</t>
  </si>
  <si>
    <t>471201001</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</si>
  <si>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</si>
  <si>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</si>
  <si>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</si>
  <si>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</si>
  <si>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</si>
  <si>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</si>
  <si>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</si>
  <si>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</si>
  <si>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</si>
  <si>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</si>
  <si>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</si>
  <si>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</si>
  <si>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31343563</t>
  </si>
  <si>
    <t>МБУ "ЦБС"</t>
  </si>
  <si>
    <t>4703145254</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</si>
  <si>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</si>
  <si>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</si>
  <si>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</si>
  <si>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</si>
  <si>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</si>
  <si>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</si>
  <si>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</si>
  <si>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</si>
  <si>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</si>
  <si>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</si>
  <si>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</si>
  <si>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</si>
  <si>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</si>
  <si>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</si>
  <si>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31529386</t>
  </si>
  <si>
    <t>МП "ТеплоГарант" МО Кузнечнинское ГП</t>
  </si>
  <si>
    <t>4704109925</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</si>
  <si>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</si>
  <si>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</si>
  <si>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</si>
  <si>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</si>
  <si>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</si>
  <si>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</si>
  <si>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</si>
  <si>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</si>
  <si>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</si>
  <si>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</si>
  <si>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</si>
  <si>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</si>
  <si>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</si>
  <si>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</si>
  <si>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</si>
  <si>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</si>
  <si>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</si>
  <si>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</si>
  <si>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</si>
  <si>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</si>
  <si>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</si>
  <si>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31514734</t>
  </si>
  <si>
    <t>МУП "ВТ сети"</t>
  </si>
  <si>
    <t>4703145938</t>
  </si>
  <si>
    <t>31209792</t>
  </si>
  <si>
    <t>МУП "Ефимовские тепловые сети"</t>
  </si>
  <si>
    <t>4715031357</t>
  </si>
  <si>
    <t>31211905</t>
  </si>
  <si>
    <t>МУП "Зеленый город"</t>
  </si>
  <si>
    <t>4716041358</t>
  </si>
  <si>
    <t>26373257</t>
  </si>
  <si>
    <t>МУП "НазияКомСервис"</t>
  </si>
  <si>
    <t>4706027280</t>
  </si>
  <si>
    <t>26373253</t>
  </si>
  <si>
    <t>МУП "ПриладожскЖКХ»</t>
  </si>
  <si>
    <t>4706005311</t>
  </si>
  <si>
    <t>26373254</t>
  </si>
  <si>
    <t>МУП "Путилово ЖКХ"</t>
  </si>
  <si>
    <t>4706025188</t>
  </si>
  <si>
    <t>26640632</t>
  </si>
  <si>
    <t>МУП "Романовские коммунальные системы"</t>
  </si>
  <si>
    <t>4703117955</t>
  </si>
  <si>
    <t>31430605</t>
  </si>
  <si>
    <t>МУП "Романовский водоканал"</t>
  </si>
  <si>
    <t>4703172650</t>
  </si>
  <si>
    <t>31513329</t>
  </si>
  <si>
    <t>МУП "СгК"</t>
  </si>
  <si>
    <t>4706026664</t>
  </si>
  <si>
    <t>27943060</t>
  </si>
  <si>
    <t>МУП "Северное Cияние"</t>
  </si>
  <si>
    <t>4706033397</t>
  </si>
  <si>
    <t>26524169</t>
  </si>
  <si>
    <t>МУП "Тепловые сети" г. Гатчина</t>
  </si>
  <si>
    <t>4705014698</t>
  </si>
  <si>
    <t>31347301</t>
  </si>
  <si>
    <t>МУП "Теплосеть Мельниково"</t>
  </si>
  <si>
    <t>4712029279</t>
  </si>
  <si>
    <t>31435482</t>
  </si>
  <si>
    <t>МУП «Мгинские тепловые сети»</t>
  </si>
  <si>
    <t>4706041648</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</si>
  <si>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</si>
  <si>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</si>
  <si>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</si>
  <si>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</si>
  <si>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</si>
  <si>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</si>
  <si>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</si>
  <si>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</si>
  <si>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</si>
  <si>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</si>
  <si>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</si>
  <si>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</si>
  <si>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</si>
  <si>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</si>
  <si>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</si>
  <si>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</si>
  <si>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</si>
  <si>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</si>
  <si>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</si>
  <si>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</si>
  <si>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</si>
  <si>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</si>
  <si>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470602001</t>
  </si>
  <si>
    <t>25-03-2013 00:00:00</t>
  </si>
  <si>
    <t>26524163</t>
  </si>
  <si>
    <t>НПАО "Светогорский ЦБК"</t>
  </si>
  <si>
    <t>4704012472</t>
  </si>
  <si>
    <t>26639730</t>
  </si>
  <si>
    <t>ОАО "Всеволожские тепловые сети"</t>
  </si>
  <si>
    <t>4703096470</t>
  </si>
  <si>
    <t>26373240</t>
  </si>
  <si>
    <t>ОАО "Птицефабрика Ударник"</t>
  </si>
  <si>
    <t>4704083071</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</si>
  <si>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</si>
  <si>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</si>
  <si>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</si>
  <si>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</si>
  <si>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</si>
  <si>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26373304</t>
  </si>
  <si>
    <t>ОАО "Сясьский целлюлозно-бумажный комбинат"</t>
  </si>
  <si>
    <t>4718011856</t>
  </si>
  <si>
    <t>470201001</t>
  </si>
  <si>
    <t>26373290</t>
  </si>
  <si>
    <t>ОАО "УЖКХ" (Тихвинского района)</t>
  </si>
  <si>
    <t>4715014471</t>
  </si>
  <si>
    <t>26524171</t>
  </si>
  <si>
    <t>ОАО "Узор"</t>
  </si>
  <si>
    <t>4719002999</t>
  </si>
  <si>
    <t>28148752</t>
  </si>
  <si>
    <t>ООО "АКВАТЕРМ"</t>
  </si>
  <si>
    <t>4707032565</t>
  </si>
  <si>
    <t>31259501</t>
  </si>
  <si>
    <t>ООО "АСТРА"</t>
  </si>
  <si>
    <t>4707008146</t>
  </si>
  <si>
    <t>31564323</t>
  </si>
  <si>
    <t>ООО "АСТРАСТРОЙИНВЕСТ"</t>
  </si>
  <si>
    <t>7820075398</t>
  </si>
  <si>
    <t>782001001</t>
  </si>
  <si>
    <t>26640553</t>
  </si>
  <si>
    <t>ООО "Аква Норд-Вест"</t>
  </si>
  <si>
    <t>7801432887</t>
  </si>
  <si>
    <t>31206288</t>
  </si>
  <si>
    <t>ООО "Алгоритм Девелопмент"</t>
  </si>
  <si>
    <t>7842055902</t>
  </si>
  <si>
    <t>780201001</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</si>
  <si>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</si>
  <si>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</si>
  <si>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</si>
  <si>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</si>
  <si>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</si>
  <si>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</si>
  <si>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</si>
  <si>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</si>
  <si>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</si>
  <si>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</si>
  <si>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</si>
  <si>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</si>
  <si>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30850125</t>
  </si>
  <si>
    <t>ООО "Бис Мелиор Трейд"</t>
  </si>
  <si>
    <t>4703144194</t>
  </si>
  <si>
    <t>07-11-2016 00:00:00</t>
  </si>
  <si>
    <t>28545782</t>
  </si>
  <si>
    <t>ООО "ВОДОКАНАЛ"</t>
  </si>
  <si>
    <t>4703137398</t>
  </si>
  <si>
    <t>19-06-2014 00:00:00</t>
  </si>
  <si>
    <t>31603722</t>
  </si>
  <si>
    <t>ООО "ВТК"</t>
  </si>
  <si>
    <t>4706049848</t>
  </si>
  <si>
    <t>31440833</t>
  </si>
  <si>
    <t>ООО "ВодПрофСервис"</t>
  </si>
  <si>
    <t>7801359323</t>
  </si>
  <si>
    <t>26380445</t>
  </si>
  <si>
    <t>ООО "Водоканал"</t>
  </si>
  <si>
    <t>4711008759</t>
  </si>
  <si>
    <t>27677580</t>
  </si>
  <si>
    <t>ООО "Выборгская лесопромышленная корпорация"</t>
  </si>
  <si>
    <t>4704087728</t>
  </si>
  <si>
    <t>16-04-2012 00:00:00</t>
  </si>
  <si>
    <t>31603730</t>
  </si>
  <si>
    <t>ООО "ГАЗКОМПЛЕКТ"</t>
  </si>
  <si>
    <t>7802528743</t>
  </si>
  <si>
    <t>31210610</t>
  </si>
  <si>
    <t>ООО "ГЕФЕСТ"</t>
  </si>
  <si>
    <t>4705065149</t>
  </si>
  <si>
    <t>28048642</t>
  </si>
  <si>
    <t>ООО "ГРАНД"</t>
  </si>
  <si>
    <t>4714017430</t>
  </si>
  <si>
    <t>472601001</t>
  </si>
  <si>
    <t>27883546</t>
  </si>
  <si>
    <t>ООО "ГТМ - теплосервис"</t>
  </si>
  <si>
    <t>7810496527</t>
  </si>
  <si>
    <t>780501001</t>
  </si>
  <si>
    <t>31313543</t>
  </si>
  <si>
    <t>ООО "Газпром теплоэнерго Северо-Запад"</t>
  </si>
  <si>
    <t>7839108015</t>
  </si>
  <si>
    <t>783901001</t>
  </si>
  <si>
    <t>29649769</t>
  </si>
  <si>
    <t>ООО "Дубровская ТЭЦ"</t>
  </si>
  <si>
    <t>4706036863</t>
  </si>
  <si>
    <t>31514729</t>
  </si>
  <si>
    <t>ООО "ЖЭУ-27"</t>
  </si>
  <si>
    <t>4715029799</t>
  </si>
  <si>
    <t>30906125</t>
  </si>
  <si>
    <t>ООО "ЖилКомТеплоЭнерго"</t>
  </si>
  <si>
    <t>4712023541</t>
  </si>
  <si>
    <t>28932418</t>
  </si>
  <si>
    <t>ООО "Жилсервис"</t>
  </si>
  <si>
    <t>7843305143</t>
  </si>
  <si>
    <t>23-12-2014 00:00:00</t>
  </si>
  <si>
    <t>31448412</t>
  </si>
  <si>
    <t>ООО "КЭК"</t>
  </si>
  <si>
    <t>4703176164</t>
  </si>
  <si>
    <t>30989185</t>
  </si>
  <si>
    <t>ООО "Колтушские тепловые сети"</t>
  </si>
  <si>
    <t>4703150102</t>
  </si>
  <si>
    <t>26524185</t>
  </si>
  <si>
    <t>ООО "Коммун Энерго"</t>
  </si>
  <si>
    <t>4707021122</t>
  </si>
  <si>
    <t>30795556</t>
  </si>
  <si>
    <t>ООО "ЛЕНТЕПЛО"</t>
  </si>
  <si>
    <t>7802566770</t>
  </si>
  <si>
    <t>10-12-2018 00:00:00</t>
  </si>
  <si>
    <t>31517680</t>
  </si>
  <si>
    <t>ООО "ЛСР.Энерго"</t>
  </si>
  <si>
    <t>4706041951</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</si>
  <si>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</si>
  <si>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</si>
  <si>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</si>
  <si>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</si>
  <si>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</si>
  <si>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</si>
  <si>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</si>
  <si>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</si>
  <si>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</si>
  <si>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</si>
  <si>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</si>
  <si>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</si>
  <si>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</si>
  <si>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</si>
  <si>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</si>
  <si>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</si>
  <si>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</si>
  <si>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</si>
  <si>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471001001</t>
  </si>
  <si>
    <t>30-07-2012 00:00:00</t>
  </si>
  <si>
    <t>31443494</t>
  </si>
  <si>
    <t>ООО "МК Свердлова"</t>
  </si>
  <si>
    <t>4703177070</t>
  </si>
  <si>
    <t>28155588</t>
  </si>
  <si>
    <t>ООО "Мир Техники"</t>
  </si>
  <si>
    <t>7810034240</t>
  </si>
  <si>
    <t>18-06-2013 00:00:00</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</si>
  <si>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</si>
  <si>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</si>
  <si>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</si>
  <si>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</si>
  <si>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</si>
  <si>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</si>
  <si>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</si>
  <si>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</si>
  <si>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</si>
  <si>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</si>
  <si>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</si>
  <si>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</si>
  <si>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</si>
  <si>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</si>
  <si>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</si>
  <si>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</si>
  <si>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</si>
  <si>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</si>
  <si>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</si>
  <si>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</si>
  <si>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</si>
  <si>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</si>
  <si>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</si>
  <si>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31383686</t>
  </si>
  <si>
    <t>ООО "ПО ЖКХ"</t>
  </si>
  <si>
    <t>4706040316</t>
  </si>
  <si>
    <t>28940429</t>
  </si>
  <si>
    <t>ООО "ПРОМ ИМПУЛЬС"</t>
  </si>
  <si>
    <t>7806520632</t>
  </si>
  <si>
    <t>27920896</t>
  </si>
  <si>
    <t>ООО "ПТЭСК"</t>
  </si>
  <si>
    <t>4706033100</t>
  </si>
  <si>
    <t>30344093</t>
  </si>
  <si>
    <t>ООО "Паритет"</t>
  </si>
  <si>
    <t>4712026060</t>
  </si>
  <si>
    <t>29-09-2015 00:00:00</t>
  </si>
  <si>
    <t>27266270</t>
  </si>
  <si>
    <t>ООО "Петербургтеплоэнерго"</t>
  </si>
  <si>
    <t>7838024362</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</si>
  <si>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</si>
  <si>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</si>
  <si>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</si>
  <si>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</si>
  <si>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</si>
  <si>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</si>
  <si>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</si>
  <si>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</si>
  <si>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</si>
  <si>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</si>
  <si>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</si>
  <si>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31355448</t>
  </si>
  <si>
    <t>ООО "Ресурсосбережение"</t>
  </si>
  <si>
    <t>7810388779</t>
  </si>
  <si>
    <t>781601001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</si>
  <si>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</si>
  <si>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</si>
  <si>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</si>
  <si>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</si>
  <si>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</si>
  <si>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</si>
  <si>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</si>
  <si>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</si>
  <si>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</si>
  <si>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</si>
  <si>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</si>
  <si>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</si>
  <si>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</si>
  <si>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</si>
  <si>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31529079</t>
  </si>
  <si>
    <t>ООО "Современные технологии"</t>
  </si>
  <si>
    <t>7802681237</t>
  </si>
  <si>
    <t>31618767</t>
  </si>
  <si>
    <t>ООО "ТЕПЛОСЕРВИС"</t>
  </si>
  <si>
    <t>4703161175</t>
  </si>
  <si>
    <t>28511826</t>
  </si>
  <si>
    <t>ООО "ТЕПЛОЭНЕРГО"</t>
  </si>
  <si>
    <t>7802853013</t>
  </si>
  <si>
    <t>31075334</t>
  </si>
  <si>
    <t>ООО "ТЕРМО-ЛАЙН"</t>
  </si>
  <si>
    <t>4704103465</t>
  </si>
  <si>
    <t>30363291</t>
  </si>
  <si>
    <t>ООО "ТК "Мурино"</t>
  </si>
  <si>
    <t>7813559373</t>
  </si>
  <si>
    <t>31499267</t>
  </si>
  <si>
    <t>ООО "ТСП"</t>
  </si>
  <si>
    <t>4726003658</t>
  </si>
  <si>
    <t>28136027</t>
  </si>
  <si>
    <t>ООО "Твердое топливо"</t>
  </si>
  <si>
    <t>7813422900</t>
  </si>
  <si>
    <t>781301001</t>
  </si>
  <si>
    <t>30370326</t>
  </si>
  <si>
    <t>ООО "Тепло Сервис"</t>
  </si>
  <si>
    <t>4703137736</t>
  </si>
  <si>
    <t>27-11-2015 00:00:00</t>
  </si>
  <si>
    <t>28272648</t>
  </si>
  <si>
    <t>ООО "Тепловые Системы"</t>
  </si>
  <si>
    <t>7810450755</t>
  </si>
  <si>
    <t>30-09-2013 00:00:00</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</si>
  <si>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</si>
  <si>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</si>
  <si>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</si>
  <si>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</si>
  <si>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</si>
  <si>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</si>
  <si>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</si>
  <si>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</si>
  <si>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</si>
  <si>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</si>
  <si>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</si>
  <si>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</si>
  <si>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</si>
  <si>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</si>
  <si>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</si>
  <si>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</si>
  <si>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</si>
  <si>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</si>
  <si>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</si>
  <si>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</si>
  <si>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</si>
  <si>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</si>
  <si>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</si>
  <si>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</si>
  <si>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</si>
  <si>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</si>
  <si>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</si>
  <si>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31529015</t>
  </si>
  <si>
    <t>ООО "ЭНЕРГОСЕТЬ"</t>
  </si>
  <si>
    <t>7806567729</t>
  </si>
  <si>
    <t>31342047</t>
  </si>
  <si>
    <t>ООО "ЭПС"</t>
  </si>
  <si>
    <t>7810757754</t>
  </si>
  <si>
    <t>26648562</t>
  </si>
  <si>
    <t>ООО "Энерго-Ресурс"</t>
  </si>
  <si>
    <t>4703108005</t>
  </si>
  <si>
    <t>31443489</t>
  </si>
  <si>
    <t>ООО "ЭнергоДевелопмент"</t>
  </si>
  <si>
    <t>7810770032</t>
  </si>
  <si>
    <t>28979613</t>
  </si>
  <si>
    <t>ООО "ЭнергоИнвест"</t>
  </si>
  <si>
    <t>7841378040</t>
  </si>
  <si>
    <t>27517472</t>
  </si>
  <si>
    <t>ООО "Энергогазмонтаж"</t>
  </si>
  <si>
    <t>7806119950</t>
  </si>
  <si>
    <t>31473900</t>
  </si>
  <si>
    <t>ООО "Юком"</t>
  </si>
  <si>
    <t>7806474947</t>
  </si>
  <si>
    <t>780401001</t>
  </si>
  <si>
    <t>31444444</t>
  </si>
  <si>
    <t>ООО «Интера»</t>
  </si>
  <si>
    <t>7805769183</t>
  </si>
  <si>
    <t>30870466</t>
  </si>
  <si>
    <t>ООО «Ленжилэксплуатация»</t>
  </si>
  <si>
    <t>7810764455</t>
  </si>
  <si>
    <t>21-10-2013 00:00:00</t>
  </si>
  <si>
    <t>31451157</t>
  </si>
  <si>
    <t>ООО «Новая Дубровка»</t>
  </si>
  <si>
    <t>4703101112</t>
  </si>
  <si>
    <t>27630757</t>
  </si>
  <si>
    <t>ООО «Промэнерго»</t>
  </si>
  <si>
    <t>7839320364</t>
  </si>
  <si>
    <t>31448416</t>
  </si>
  <si>
    <t>ООО «СЗТ»</t>
  </si>
  <si>
    <t>7816126120</t>
  </si>
  <si>
    <t>31561636</t>
  </si>
  <si>
    <t>ООО «СМЗ»</t>
  </si>
  <si>
    <t>4714001649</t>
  </si>
  <si>
    <t>31511376</t>
  </si>
  <si>
    <t>ООО «СЭС»</t>
  </si>
  <si>
    <t>7813655158</t>
  </si>
  <si>
    <t>31596534</t>
  </si>
  <si>
    <t>ООО «Спецзастройщик ЛО 1»</t>
  </si>
  <si>
    <t>4705080620</t>
  </si>
  <si>
    <t>27883558</t>
  </si>
  <si>
    <t>ООО «ТК Северная»</t>
  </si>
  <si>
    <t>4703123451</t>
  </si>
  <si>
    <t>26561655</t>
  </si>
  <si>
    <t>ООО «ТСК»</t>
  </si>
  <si>
    <t>4703125360</t>
  </si>
  <si>
    <t>31601323</t>
  </si>
  <si>
    <t>ООО «Тепловая Компания»</t>
  </si>
  <si>
    <t>7810596049</t>
  </si>
  <si>
    <t>30872572</t>
  </si>
  <si>
    <t>ООО «Энергия»</t>
  </si>
  <si>
    <t>7813259980</t>
  </si>
  <si>
    <t>06-09-2016 00:00:00</t>
  </si>
  <si>
    <t>31635381</t>
  </si>
  <si>
    <t>ООО «ЭнергоПолюс»</t>
  </si>
  <si>
    <t>7842186782</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</si>
  <si>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</si>
  <si>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</si>
  <si>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</si>
  <si>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</si>
  <si>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</si>
  <si>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</si>
  <si>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</si>
  <si>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</si>
  <si>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</si>
  <si>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</si>
  <si>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</si>
  <si>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</si>
  <si>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</si>
  <si>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26515797</t>
  </si>
  <si>
    <t>ПАО "ОГК-2" филиал Киришская ГРЭС</t>
  </si>
  <si>
    <t>2607018122</t>
  </si>
  <si>
    <t>471543001</t>
  </si>
  <si>
    <t>26322152</t>
  </si>
  <si>
    <t>ПАО "Россети Ленэнерго"</t>
  </si>
  <si>
    <t>7803002209</t>
  </si>
  <si>
    <t>997650001</t>
  </si>
  <si>
    <t>26539356</t>
  </si>
  <si>
    <t>ПАО "ТГК-1" филиал "Невский"</t>
  </si>
  <si>
    <t>7841312071</t>
  </si>
  <si>
    <t>26524280</t>
  </si>
  <si>
    <t>ПАО "ТС"</t>
  </si>
  <si>
    <t>4712040346</t>
  </si>
  <si>
    <t>30955687</t>
  </si>
  <si>
    <t>ПУ ФСБ России по г.Санкт-Петербургу и Ленинградской области</t>
  </si>
  <si>
    <t>7842317080</t>
  </si>
  <si>
    <t>26653815</t>
  </si>
  <si>
    <t>СЗПК-филиал ОАО "ЭЛТЕЗА"</t>
  </si>
  <si>
    <t>7716523950</t>
  </si>
  <si>
    <t>771601001</t>
  </si>
  <si>
    <t>26583421</t>
  </si>
  <si>
    <t>СМУП "ТСП"</t>
  </si>
  <si>
    <t>4714014006</t>
  </si>
  <si>
    <t>31358350</t>
  </si>
  <si>
    <t>СПБ ГБУЗ Туберкулезный санаторий "Сосновый бор"</t>
  </si>
  <si>
    <t>4704022897</t>
  </si>
  <si>
    <t>26319697</t>
  </si>
  <si>
    <t>ФГУП "НИТИ им. А.П. Александрова"</t>
  </si>
  <si>
    <t>4714000067</t>
  </si>
  <si>
    <t>22-03-1994 00:00:00</t>
  </si>
  <si>
    <t>31105221</t>
  </si>
  <si>
    <t>ФГУП "Росморпорт"</t>
  </si>
  <si>
    <t>7702352454</t>
  </si>
  <si>
    <t>780502001</t>
  </si>
  <si>
    <t>15-05-2003 00:00:00</t>
  </si>
  <si>
    <t>26373300</t>
  </si>
  <si>
    <t>ФКУ "Исправительная колония №3 УФСИН России по г. СПб и ЛО"</t>
  </si>
  <si>
    <t>4716003610</t>
  </si>
  <si>
    <t>26373296</t>
  </si>
  <si>
    <t>ФКУ ИК-2 УФСИН России по С-Пб и ЛО</t>
  </si>
  <si>
    <t>4716000986</t>
  </si>
  <si>
    <t>31565156</t>
  </si>
  <si>
    <t>ФКУЗ "МСЧ МВД России по г. Санкт-Петербургу и Ленинградской области"</t>
  </si>
  <si>
    <t>7842328719</t>
  </si>
  <si>
    <t>31529004</t>
  </si>
  <si>
    <t>Филиал "АТЭС - Сосновый бор"</t>
  </si>
  <si>
    <t>7705923730</t>
  </si>
  <si>
    <t>470743001</t>
  </si>
  <si>
    <t>31342373</t>
  </si>
  <si>
    <t>Филиал АО "Нева Энергия"</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</si>
  <si>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</si>
  <si>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</si>
  <si>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</si>
  <si>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</si>
  <si>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</si>
  <si>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</si>
  <si>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</si>
  <si>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</si>
  <si>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</si>
  <si>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Комитет по тарифам и ценовой политике ЛО</t>
  </si>
  <si>
    <t>25.11.2022</t>
  </si>
  <si>
    <t>https://tarif.lenobl.ru</t>
  </si>
  <si>
    <t>187650, Ленинградская область, г.Бокситогорск, ул.Воронина, д.4</t>
  </si>
  <si>
    <t>Дученко Роман Владимирович</t>
  </si>
  <si>
    <t>Орлова Юлия Александровна</t>
  </si>
  <si>
    <t>Экономист</t>
  </si>
  <si>
    <t>8-813-74-2-19-08</t>
  </si>
  <si>
    <t>ju1orlova@yandex.ru</t>
  </si>
  <si>
    <t>О</t>
  </si>
  <si>
    <t>Бокситогорский муниципальный район, Бокситогорское (41603101);</t>
  </si>
  <si>
    <t>Бокситогорский муниципальный район, Большедворское (41603412);</t>
  </si>
  <si>
    <t>Бокситогорский муниципальный район, Борское (41603416);</t>
  </si>
  <si>
    <t>Производство тепловой энергии. Некомбинированная выработка; Передача. Тепловая энергия; Сбыт. Тепловая энергия</t>
  </si>
  <si>
    <t>Тариф на тепловую энергию</t>
  </si>
  <si>
    <t>Тариф на тепловую энергию для оказания услуги по ГВС в жилых домах, оборудованных ИТП</t>
  </si>
  <si>
    <t>13.2</t>
  </si>
  <si>
    <t>Тариф на горячю воду (открытая система теплоснабжения)</t>
  </si>
  <si>
    <t>Договор Бокситогорск</t>
  </si>
  <si>
    <t>https://portal.eias.ru/Portal/DownloadPage.aspx?type=12&amp;guid=1a4bc3c6-a77b-42b2-bbd2-7ae967eb9379</t>
  </si>
  <si>
    <t>№472-п от 25.11.2022 г.; №513-п от 28.11.2022 г.</t>
  </si>
  <si>
    <t>30.11.22 20:46:47</t>
  </si>
</sst>
</file>

<file path=xl/styles.xml><?xml version="1.0" encoding="utf-8"?>
<styleSheet xmlns="http://schemas.openxmlformats.org/spreadsheetml/2006/main">
  <fonts count="18">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
    <xf numFmtId="0" fontId="0" fillId="0" borderId="0" xfId="0"/>
    <xf numFmtId="0" fontId="0" fillId="0" borderId="0" xfId="0"/>
    <xf numFmtId="22" fontId="0" fillId="0" borderId="0" xfId="0" applyNumberFormat="1"/>
    <xf numFmtId="49" fontId="0" fillId="0" borderId="0" xfId="0" applyNumberFormat="1"/>
    <xf numFmtId="0" fontId="0" fillId="0" borderId="0" xfId="0" applyNumberFormat="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82</xdr:row>
      <xdr:rowOff>0</xdr:rowOff>
    </xdr:from>
    <xdr:to>
      <xdr:col>21</xdr:col>
      <xdr:colOff>228600</xdr:colOff>
      <xdr:row>82</xdr:row>
      <xdr:rowOff>190500</xdr:rowOff>
    </xdr:to>
    <xdr:grpSp>
      <xdr:nvGrpSpPr>
        <xdr:cNvPr id="4" name="shCalendar" hidden="1"/>
        <xdr:cNvGrpSpPr>
          <a:grpSpLocks/>
        </xdr:cNvGrpSpPr>
      </xdr:nvGrpSpPr>
      <xdr:grpSpPr bwMode="auto">
        <a:xfrm>
          <a:off x="8408194" y="13989844"/>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26</xdr:col>
      <xdr:colOff>38100</xdr:colOff>
      <xdr:row>38</xdr:row>
      <xdr:rowOff>0</xdr:rowOff>
    </xdr:from>
    <xdr:to>
      <xdr:col>26</xdr:col>
      <xdr:colOff>228600</xdr:colOff>
      <xdr:row>38</xdr:row>
      <xdr:rowOff>190500</xdr:rowOff>
    </xdr:to>
    <xdr:grpSp>
      <xdr:nvGrpSpPr>
        <xdr:cNvPr id="4" name="shCalendar" hidden="1"/>
        <xdr:cNvGrpSpPr>
          <a:grpSpLocks/>
        </xdr:cNvGrpSpPr>
      </xdr:nvGrpSpPr>
      <xdr:grpSpPr bwMode="auto">
        <a:xfrm>
          <a:off x="9598819" y="6024563"/>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9560719" y="3833813"/>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9560719" y="3833813"/>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29475" y="2893219"/>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68350" y="1285875"/>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4</xdr:col>
      <xdr:colOff>28576</xdr:colOff>
      <xdr:row>44</xdr:row>
      <xdr:rowOff>2</xdr:rowOff>
    </xdr:from>
    <xdr:to>
      <xdr:col>4</xdr:col>
      <xdr:colOff>3343276</xdr:colOff>
      <xdr:row>45</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_________Microsoft_Office_Word_97_-_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5"/>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5_2">
    <tabColor theme="0" tint="-0.249977111117893"/>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48</v>
      </c>
    </row>
    <row r="2" spans="1:10">
      <c r="F2" s="1" t="s">
        <v>490</v>
      </c>
      <c r="G2" s="1"/>
      <c r="H2" s="1"/>
    </row>
    <row r="3" spans="1:10" ht="3" customHeight="1"/>
    <row r="4" spans="1:10">
      <c r="F4" s="1" t="s">
        <v>453</v>
      </c>
      <c r="G4" s="1"/>
      <c r="H4" s="1"/>
      <c r="I4" s="1" t="s">
        <v>454</v>
      </c>
    </row>
    <row r="5" spans="1:10" ht="11.25" customHeight="1">
      <c r="F5" t="s">
        <v>91</v>
      </c>
      <c r="G5" t="s">
        <v>456</v>
      </c>
      <c r="H5" t="s">
        <v>441</v>
      </c>
      <c r="I5" s="1"/>
    </row>
    <row r="6" spans="1:10" ht="12" customHeight="1">
      <c r="F6" t="s">
        <v>92</v>
      </c>
      <c r="G6">
        <v>2</v>
      </c>
      <c r="H6">
        <v>3</v>
      </c>
      <c r="I6">
        <v>4</v>
      </c>
      <c r="J6">
        <v>4</v>
      </c>
    </row>
    <row r="7" spans="1:10">
      <c r="F7">
        <v>1</v>
      </c>
      <c r="G7" t="s">
        <v>491</v>
      </c>
      <c r="H7" t="str">
        <f>IF(dateCh="","",dateCh)</f>
        <v>30.11.2022</v>
      </c>
      <c r="I7" t="s">
        <v>492</v>
      </c>
    </row>
    <row r="8" spans="1:10">
      <c r="A8" s="1">
        <v>1</v>
      </c>
      <c r="F8" t="str">
        <f>"2." &amp;mergeValue(A8)</f>
        <v>2.1</v>
      </c>
      <c r="G8" t="s">
        <v>493</v>
      </c>
      <c r="I8" t="s">
        <v>588</v>
      </c>
    </row>
    <row r="9" spans="1:10">
      <c r="A9" s="1"/>
      <c r="F9" t="str">
        <f>"3." &amp;mergeValue(A9)</f>
        <v>3.1</v>
      </c>
      <c r="G9" t="s">
        <v>494</v>
      </c>
      <c r="I9" t="s">
        <v>586</v>
      </c>
    </row>
    <row r="10" spans="1:10">
      <c r="A10" s="1"/>
      <c r="F10" t="str">
        <f>"4."&amp;mergeValue(A10)</f>
        <v>4.1</v>
      </c>
      <c r="G10" t="s">
        <v>495</v>
      </c>
      <c r="H10" t="s">
        <v>457</v>
      </c>
    </row>
    <row r="11" spans="1:10">
      <c r="A11" s="1"/>
      <c r="B11" s="1">
        <v>1</v>
      </c>
      <c r="F11" t="str">
        <f>"4."&amp;mergeValue(A11) &amp;"."&amp;mergeValue(B11)</f>
        <v>4.1.1</v>
      </c>
      <c r="G11" t="s">
        <v>590</v>
      </c>
      <c r="H11" t="str">
        <f>IF(region_name="","",region_name)</f>
        <v>Ленинградская область</v>
      </c>
      <c r="I11" t="s">
        <v>498</v>
      </c>
    </row>
    <row r="12" spans="1:10">
      <c r="A12" s="1"/>
      <c r="B12" s="1"/>
      <c r="C12" s="1">
        <v>1</v>
      </c>
      <c r="F12" t="str">
        <f>"4."&amp;mergeValue(A12) &amp;"."&amp;mergeValue(B12)&amp;"."&amp;mergeValue(C12)</f>
        <v>4.1.1.1</v>
      </c>
      <c r="G12" t="s">
        <v>496</v>
      </c>
      <c r="I12" t="s">
        <v>499</v>
      </c>
    </row>
    <row r="13" spans="1:10" ht="39" customHeight="1">
      <c r="A13" s="1"/>
      <c r="B13" s="1"/>
      <c r="C13" s="1"/>
      <c r="D13">
        <v>1</v>
      </c>
      <c r="F13" t="str">
        <f>"4."&amp;mergeValue(A13) &amp;"."&amp;mergeValue(B13)&amp;"."&amp;mergeValue(C13)&amp;"."&amp;mergeValue(D13)</f>
        <v>4.1.1.1.1</v>
      </c>
      <c r="G13" t="s">
        <v>497</v>
      </c>
      <c r="I13" s="1" t="s">
        <v>589</v>
      </c>
    </row>
    <row r="14" spans="1:10">
      <c r="A14" s="1"/>
      <c r="B14" s="1"/>
      <c r="C14" s="1"/>
      <c r="G14" t="s">
        <v>4</v>
      </c>
      <c r="I14" s="1"/>
    </row>
    <row r="15" spans="1:10">
      <c r="A15" s="1"/>
      <c r="B15" s="1"/>
      <c r="G15" t="s">
        <v>402</v>
      </c>
    </row>
    <row r="16" spans="1:10">
      <c r="A16" s="1"/>
      <c r="G16" t="s">
        <v>505</v>
      </c>
    </row>
    <row r="17" spans="7:8">
      <c r="G17" t="s">
        <v>504</v>
      </c>
    </row>
    <row r="18" spans="7:8" ht="3" customHeight="1"/>
    <row r="19" spans="7:8" ht="15" customHeight="1">
      <c r="G19" s="1" t="s">
        <v>591</v>
      </c>
      <c r="H19" s="1"/>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List06_2">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9.7109375" hidden="1" customWidth="1"/>
    <col min="16"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 min="250" max="257" width="0" hidden="1" customWidth="1"/>
    <col min="258" max="258" width="3.7109375" customWidth="1"/>
    <col min="259" max="259" width="3.85546875" customWidth="1"/>
    <col min="260" max="260" width="3.7109375" customWidth="1"/>
    <col min="261" max="261" width="12.7109375" customWidth="1"/>
    <col min="262" max="262" width="52.7109375" customWidth="1"/>
    <col min="263" max="266" width="0" hidden="1" customWidth="1"/>
    <col min="267" max="267" width="12.28515625" customWidth="1"/>
    <col min="268" max="268" width="6.42578125" customWidth="1"/>
    <col min="269" max="269" width="12.28515625" customWidth="1"/>
    <col min="270" max="270" width="0" hidden="1" customWidth="1"/>
    <col min="271" max="271" width="3.7109375" customWidth="1"/>
    <col min="272" max="272" width="11.140625" bestFit="1" customWidth="1"/>
    <col min="275" max="275" width="11.140625" customWidth="1"/>
    <col min="506" max="513" width="0" hidden="1" customWidth="1"/>
    <col min="514" max="514" width="3.7109375" customWidth="1"/>
    <col min="515" max="515" width="3.85546875" customWidth="1"/>
    <col min="516" max="516" width="3.7109375" customWidth="1"/>
    <col min="517" max="517" width="12.7109375" customWidth="1"/>
    <col min="518" max="518" width="52.7109375" customWidth="1"/>
    <col min="519" max="522" width="0" hidden="1" customWidth="1"/>
    <col min="523" max="523" width="12.28515625" customWidth="1"/>
    <col min="524" max="524" width="6.42578125" customWidth="1"/>
    <col min="525" max="525" width="12.28515625" customWidth="1"/>
    <col min="526" max="526" width="0" hidden="1" customWidth="1"/>
    <col min="527" max="527" width="3.7109375" customWidth="1"/>
    <col min="528" max="528" width="11.140625" bestFit="1" customWidth="1"/>
    <col min="531" max="531" width="11.140625" customWidth="1"/>
    <col min="762" max="769" width="0" hidden="1" customWidth="1"/>
    <col min="770" max="770" width="3.7109375" customWidth="1"/>
    <col min="771" max="771" width="3.85546875" customWidth="1"/>
    <col min="772" max="772" width="3.7109375" customWidth="1"/>
    <col min="773" max="773" width="12.7109375" customWidth="1"/>
    <col min="774" max="774" width="52.7109375" customWidth="1"/>
    <col min="775" max="778" width="0" hidden="1" customWidth="1"/>
    <col min="779" max="779" width="12.28515625" customWidth="1"/>
    <col min="780" max="780" width="6.42578125" customWidth="1"/>
    <col min="781" max="781" width="12.28515625" customWidth="1"/>
    <col min="782" max="782" width="0" hidden="1" customWidth="1"/>
    <col min="783" max="783" width="3.7109375" customWidth="1"/>
    <col min="784" max="784" width="11.140625" bestFit="1" customWidth="1"/>
    <col min="787" max="787" width="11.140625" customWidth="1"/>
    <col min="1018" max="1025" width="0" hidden="1" customWidth="1"/>
    <col min="1026" max="1026" width="3.7109375" customWidth="1"/>
    <col min="1027" max="1027" width="3.85546875" customWidth="1"/>
    <col min="1028" max="1028" width="3.7109375" customWidth="1"/>
    <col min="1029" max="1029" width="12.7109375" customWidth="1"/>
    <col min="1030" max="1030" width="52.7109375" customWidth="1"/>
    <col min="1031" max="1034" width="0" hidden="1" customWidth="1"/>
    <col min="1035" max="1035" width="12.28515625" customWidth="1"/>
    <col min="1036" max="1036" width="6.42578125" customWidth="1"/>
    <col min="1037" max="1037" width="12.28515625" customWidth="1"/>
    <col min="1038" max="1038" width="0" hidden="1" customWidth="1"/>
    <col min="1039" max="1039" width="3.7109375" customWidth="1"/>
    <col min="1040" max="1040" width="11.140625" bestFit="1" customWidth="1"/>
    <col min="1043" max="1043" width="11.140625" customWidth="1"/>
    <col min="1274" max="1281" width="0" hidden="1" customWidth="1"/>
    <col min="1282" max="1282" width="3.7109375" customWidth="1"/>
    <col min="1283" max="1283" width="3.85546875" customWidth="1"/>
    <col min="1284" max="1284" width="3.7109375" customWidth="1"/>
    <col min="1285" max="1285" width="12.7109375" customWidth="1"/>
    <col min="1286" max="1286" width="52.7109375" customWidth="1"/>
    <col min="1287" max="1290" width="0" hidden="1" customWidth="1"/>
    <col min="1291" max="1291" width="12.28515625" customWidth="1"/>
    <col min="1292" max="1292" width="6.42578125" customWidth="1"/>
    <col min="1293" max="1293" width="12.28515625" customWidth="1"/>
    <col min="1294" max="1294" width="0" hidden="1" customWidth="1"/>
    <col min="1295" max="1295" width="3.7109375" customWidth="1"/>
    <col min="1296" max="1296" width="11.140625" bestFit="1" customWidth="1"/>
    <col min="1299" max="1299" width="11.140625" customWidth="1"/>
    <col min="1530" max="1537" width="0" hidden="1" customWidth="1"/>
    <col min="1538" max="1538" width="3.7109375" customWidth="1"/>
    <col min="1539" max="1539" width="3.85546875" customWidth="1"/>
    <col min="1540" max="1540" width="3.7109375" customWidth="1"/>
    <col min="1541" max="1541" width="12.7109375" customWidth="1"/>
    <col min="1542" max="1542" width="52.7109375" customWidth="1"/>
    <col min="1543" max="1546" width="0" hidden="1" customWidth="1"/>
    <col min="1547" max="1547" width="12.28515625" customWidth="1"/>
    <col min="1548" max="1548" width="6.42578125" customWidth="1"/>
    <col min="1549" max="1549" width="12.28515625" customWidth="1"/>
    <col min="1550" max="1550" width="0" hidden="1" customWidth="1"/>
    <col min="1551" max="1551" width="3.7109375" customWidth="1"/>
    <col min="1552" max="1552" width="11.140625" bestFit="1" customWidth="1"/>
    <col min="1555" max="1555" width="11.140625" customWidth="1"/>
    <col min="1786" max="1793" width="0" hidden="1" customWidth="1"/>
    <col min="1794" max="1794" width="3.7109375" customWidth="1"/>
    <col min="1795" max="1795" width="3.85546875" customWidth="1"/>
    <col min="1796" max="1796" width="3.7109375" customWidth="1"/>
    <col min="1797" max="1797" width="12.7109375" customWidth="1"/>
    <col min="1798" max="1798" width="52.7109375" customWidth="1"/>
    <col min="1799" max="1802" width="0" hidden="1" customWidth="1"/>
    <col min="1803" max="1803" width="12.28515625" customWidth="1"/>
    <col min="1804" max="1804" width="6.42578125" customWidth="1"/>
    <col min="1805" max="1805" width="12.28515625" customWidth="1"/>
    <col min="1806" max="1806" width="0" hidden="1" customWidth="1"/>
    <col min="1807" max="1807" width="3.7109375" customWidth="1"/>
    <col min="1808" max="1808" width="11.140625" bestFit="1" customWidth="1"/>
    <col min="1811" max="1811" width="11.140625" customWidth="1"/>
    <col min="2042" max="2049" width="0" hidden="1" customWidth="1"/>
    <col min="2050" max="2050" width="3.7109375" customWidth="1"/>
    <col min="2051" max="2051" width="3.85546875" customWidth="1"/>
    <col min="2052" max="2052" width="3.7109375" customWidth="1"/>
    <col min="2053" max="2053" width="12.7109375" customWidth="1"/>
    <col min="2054" max="2054" width="52.7109375" customWidth="1"/>
    <col min="2055" max="2058" width="0" hidden="1" customWidth="1"/>
    <col min="2059" max="2059" width="12.28515625" customWidth="1"/>
    <col min="2060" max="2060" width="6.42578125" customWidth="1"/>
    <col min="2061" max="2061" width="12.28515625" customWidth="1"/>
    <col min="2062" max="2062" width="0" hidden="1" customWidth="1"/>
    <col min="2063" max="2063" width="3.7109375" customWidth="1"/>
    <col min="2064" max="2064" width="11.140625" bestFit="1" customWidth="1"/>
    <col min="2067" max="2067" width="11.140625" customWidth="1"/>
    <col min="2298" max="2305" width="0" hidden="1" customWidth="1"/>
    <col min="2306" max="2306" width="3.7109375" customWidth="1"/>
    <col min="2307" max="2307" width="3.85546875" customWidth="1"/>
    <col min="2308" max="2308" width="3.7109375" customWidth="1"/>
    <col min="2309" max="2309" width="12.7109375" customWidth="1"/>
    <col min="2310" max="2310" width="52.7109375" customWidth="1"/>
    <col min="2311" max="2314" width="0" hidden="1" customWidth="1"/>
    <col min="2315" max="2315" width="12.28515625" customWidth="1"/>
    <col min="2316" max="2316" width="6.42578125" customWidth="1"/>
    <col min="2317" max="2317" width="12.28515625" customWidth="1"/>
    <col min="2318" max="2318" width="0" hidden="1" customWidth="1"/>
    <col min="2319" max="2319" width="3.7109375" customWidth="1"/>
    <col min="2320" max="2320" width="11.140625" bestFit="1" customWidth="1"/>
    <col min="2323" max="2323" width="11.140625" customWidth="1"/>
    <col min="2554" max="2561" width="0" hidden="1" customWidth="1"/>
    <col min="2562" max="2562" width="3.7109375" customWidth="1"/>
    <col min="2563" max="2563" width="3.85546875" customWidth="1"/>
    <col min="2564" max="2564" width="3.7109375" customWidth="1"/>
    <col min="2565" max="2565" width="12.7109375" customWidth="1"/>
    <col min="2566" max="2566" width="52.7109375" customWidth="1"/>
    <col min="2567" max="2570" width="0" hidden="1" customWidth="1"/>
    <col min="2571" max="2571" width="12.28515625" customWidth="1"/>
    <col min="2572" max="2572" width="6.42578125" customWidth="1"/>
    <col min="2573" max="2573" width="12.28515625" customWidth="1"/>
    <col min="2574" max="2574" width="0" hidden="1" customWidth="1"/>
    <col min="2575" max="2575" width="3.7109375" customWidth="1"/>
    <col min="2576" max="2576" width="11.140625" bestFit="1" customWidth="1"/>
    <col min="2579" max="2579" width="11.140625" customWidth="1"/>
    <col min="2810" max="2817" width="0" hidden="1" customWidth="1"/>
    <col min="2818" max="2818" width="3.7109375" customWidth="1"/>
    <col min="2819" max="2819" width="3.85546875" customWidth="1"/>
    <col min="2820" max="2820" width="3.7109375" customWidth="1"/>
    <col min="2821" max="2821" width="12.7109375" customWidth="1"/>
    <col min="2822" max="2822" width="52.7109375" customWidth="1"/>
    <col min="2823" max="2826" width="0" hidden="1" customWidth="1"/>
    <col min="2827" max="2827" width="12.28515625" customWidth="1"/>
    <col min="2828" max="2828" width="6.42578125" customWidth="1"/>
    <col min="2829" max="2829" width="12.28515625" customWidth="1"/>
    <col min="2830" max="2830" width="0" hidden="1" customWidth="1"/>
    <col min="2831" max="2831" width="3.7109375" customWidth="1"/>
    <col min="2832" max="2832" width="11.140625" bestFit="1" customWidth="1"/>
    <col min="2835" max="2835" width="11.140625" customWidth="1"/>
    <col min="3066" max="3073" width="0" hidden="1" customWidth="1"/>
    <col min="3074" max="3074" width="3.7109375" customWidth="1"/>
    <col min="3075" max="3075" width="3.85546875" customWidth="1"/>
    <col min="3076" max="3076" width="3.7109375" customWidth="1"/>
    <col min="3077" max="3077" width="12.7109375" customWidth="1"/>
    <col min="3078" max="3078" width="52.7109375" customWidth="1"/>
    <col min="3079" max="3082" width="0" hidden="1" customWidth="1"/>
    <col min="3083" max="3083" width="12.28515625" customWidth="1"/>
    <col min="3084" max="3084" width="6.42578125" customWidth="1"/>
    <col min="3085" max="3085" width="12.28515625" customWidth="1"/>
    <col min="3086" max="3086" width="0" hidden="1" customWidth="1"/>
    <col min="3087" max="3087" width="3.7109375" customWidth="1"/>
    <col min="3088" max="3088" width="11.140625" bestFit="1" customWidth="1"/>
    <col min="3091" max="3091" width="11.140625" customWidth="1"/>
    <col min="3322" max="3329" width="0" hidden="1" customWidth="1"/>
    <col min="3330" max="3330" width="3.7109375" customWidth="1"/>
    <col min="3331" max="3331" width="3.85546875" customWidth="1"/>
    <col min="3332" max="3332" width="3.7109375" customWidth="1"/>
    <col min="3333" max="3333" width="12.7109375" customWidth="1"/>
    <col min="3334" max="3334" width="52.7109375" customWidth="1"/>
    <col min="3335" max="3338" width="0" hidden="1" customWidth="1"/>
    <col min="3339" max="3339" width="12.28515625" customWidth="1"/>
    <col min="3340" max="3340" width="6.42578125" customWidth="1"/>
    <col min="3341" max="3341" width="12.28515625" customWidth="1"/>
    <col min="3342" max="3342" width="0" hidden="1" customWidth="1"/>
    <col min="3343" max="3343" width="3.7109375" customWidth="1"/>
    <col min="3344" max="3344" width="11.140625" bestFit="1" customWidth="1"/>
    <col min="3347" max="3347" width="11.140625" customWidth="1"/>
    <col min="3578" max="3585" width="0" hidden="1" customWidth="1"/>
    <col min="3586" max="3586" width="3.7109375" customWidth="1"/>
    <col min="3587" max="3587" width="3.85546875" customWidth="1"/>
    <col min="3588" max="3588" width="3.7109375" customWidth="1"/>
    <col min="3589" max="3589" width="12.7109375" customWidth="1"/>
    <col min="3590" max="3590" width="52.7109375" customWidth="1"/>
    <col min="3591" max="3594" width="0" hidden="1" customWidth="1"/>
    <col min="3595" max="3595" width="12.28515625" customWidth="1"/>
    <col min="3596" max="3596" width="6.42578125" customWidth="1"/>
    <col min="3597" max="3597" width="12.28515625" customWidth="1"/>
    <col min="3598" max="3598" width="0" hidden="1" customWidth="1"/>
    <col min="3599" max="3599" width="3.7109375" customWidth="1"/>
    <col min="3600" max="3600" width="11.140625" bestFit="1" customWidth="1"/>
    <col min="3603" max="3603" width="11.140625" customWidth="1"/>
    <col min="3834" max="3841" width="0" hidden="1" customWidth="1"/>
    <col min="3842" max="3842" width="3.7109375" customWidth="1"/>
    <col min="3843" max="3843" width="3.85546875" customWidth="1"/>
    <col min="3844" max="3844" width="3.7109375" customWidth="1"/>
    <col min="3845" max="3845" width="12.7109375" customWidth="1"/>
    <col min="3846" max="3846" width="52.7109375" customWidth="1"/>
    <col min="3847" max="3850" width="0" hidden="1" customWidth="1"/>
    <col min="3851" max="3851" width="12.28515625" customWidth="1"/>
    <col min="3852" max="3852" width="6.42578125" customWidth="1"/>
    <col min="3853" max="3853" width="12.28515625" customWidth="1"/>
    <col min="3854" max="3854" width="0" hidden="1" customWidth="1"/>
    <col min="3855" max="3855" width="3.7109375" customWidth="1"/>
    <col min="3856" max="3856" width="11.140625" bestFit="1" customWidth="1"/>
    <col min="3859" max="3859" width="11.140625" customWidth="1"/>
    <col min="4090" max="4097" width="0" hidden="1" customWidth="1"/>
    <col min="4098" max="4098" width="3.7109375" customWidth="1"/>
    <col min="4099" max="4099" width="3.85546875" customWidth="1"/>
    <col min="4100" max="4100" width="3.7109375" customWidth="1"/>
    <col min="4101" max="4101" width="12.7109375" customWidth="1"/>
    <col min="4102" max="4102" width="52.7109375" customWidth="1"/>
    <col min="4103" max="4106" width="0" hidden="1" customWidth="1"/>
    <col min="4107" max="4107" width="12.28515625" customWidth="1"/>
    <col min="4108" max="4108" width="6.42578125" customWidth="1"/>
    <col min="4109" max="4109" width="12.28515625" customWidth="1"/>
    <col min="4110" max="4110" width="0" hidden="1" customWidth="1"/>
    <col min="4111" max="4111" width="3.7109375" customWidth="1"/>
    <col min="4112" max="4112" width="11.140625" bestFit="1" customWidth="1"/>
    <col min="4115" max="4115" width="11.140625" customWidth="1"/>
    <col min="4346" max="4353" width="0" hidden="1" customWidth="1"/>
    <col min="4354" max="4354" width="3.7109375" customWidth="1"/>
    <col min="4355" max="4355" width="3.85546875" customWidth="1"/>
    <col min="4356" max="4356" width="3.7109375" customWidth="1"/>
    <col min="4357" max="4357" width="12.7109375" customWidth="1"/>
    <col min="4358" max="4358" width="52.7109375" customWidth="1"/>
    <col min="4359" max="4362" width="0" hidden="1" customWidth="1"/>
    <col min="4363" max="4363" width="12.28515625" customWidth="1"/>
    <col min="4364" max="4364" width="6.42578125" customWidth="1"/>
    <col min="4365" max="4365" width="12.28515625" customWidth="1"/>
    <col min="4366" max="4366" width="0" hidden="1" customWidth="1"/>
    <col min="4367" max="4367" width="3.7109375" customWidth="1"/>
    <col min="4368" max="4368" width="11.140625" bestFit="1" customWidth="1"/>
    <col min="4371" max="4371" width="11.140625" customWidth="1"/>
    <col min="4602" max="4609" width="0" hidden="1" customWidth="1"/>
    <col min="4610" max="4610" width="3.7109375" customWidth="1"/>
    <col min="4611" max="4611" width="3.85546875" customWidth="1"/>
    <col min="4612" max="4612" width="3.7109375" customWidth="1"/>
    <col min="4613" max="4613" width="12.7109375" customWidth="1"/>
    <col min="4614" max="4614" width="52.7109375" customWidth="1"/>
    <col min="4615" max="4618" width="0" hidden="1" customWidth="1"/>
    <col min="4619" max="4619" width="12.28515625" customWidth="1"/>
    <col min="4620" max="4620" width="6.42578125" customWidth="1"/>
    <col min="4621" max="4621" width="12.28515625" customWidth="1"/>
    <col min="4622" max="4622" width="0" hidden="1" customWidth="1"/>
    <col min="4623" max="4623" width="3.7109375" customWidth="1"/>
    <col min="4624" max="4624" width="11.140625" bestFit="1" customWidth="1"/>
    <col min="4627" max="4627" width="11.140625" customWidth="1"/>
    <col min="4858" max="4865" width="0" hidden="1" customWidth="1"/>
    <col min="4866" max="4866" width="3.7109375" customWidth="1"/>
    <col min="4867" max="4867" width="3.85546875" customWidth="1"/>
    <col min="4868" max="4868" width="3.7109375" customWidth="1"/>
    <col min="4869" max="4869" width="12.7109375" customWidth="1"/>
    <col min="4870" max="4870" width="52.7109375" customWidth="1"/>
    <col min="4871" max="4874" width="0" hidden="1" customWidth="1"/>
    <col min="4875" max="4875" width="12.28515625" customWidth="1"/>
    <col min="4876" max="4876" width="6.42578125" customWidth="1"/>
    <col min="4877" max="4877" width="12.28515625" customWidth="1"/>
    <col min="4878" max="4878" width="0" hidden="1" customWidth="1"/>
    <col min="4879" max="4879" width="3.7109375" customWidth="1"/>
    <col min="4880" max="4880" width="11.140625" bestFit="1" customWidth="1"/>
    <col min="4883" max="4883" width="11.140625" customWidth="1"/>
    <col min="5114" max="5121" width="0" hidden="1" customWidth="1"/>
    <col min="5122" max="5122" width="3.7109375" customWidth="1"/>
    <col min="5123" max="5123" width="3.85546875" customWidth="1"/>
    <col min="5124" max="5124" width="3.7109375" customWidth="1"/>
    <col min="5125" max="5125" width="12.7109375" customWidth="1"/>
    <col min="5126" max="5126" width="52.7109375" customWidth="1"/>
    <col min="5127" max="5130" width="0" hidden="1" customWidth="1"/>
    <col min="5131" max="5131" width="12.28515625" customWidth="1"/>
    <col min="5132" max="5132" width="6.42578125" customWidth="1"/>
    <col min="5133" max="5133" width="12.28515625" customWidth="1"/>
    <col min="5134" max="5134" width="0" hidden="1" customWidth="1"/>
    <col min="5135" max="5135" width="3.7109375" customWidth="1"/>
    <col min="5136" max="5136" width="11.140625" bestFit="1" customWidth="1"/>
    <col min="5139" max="5139" width="11.140625" customWidth="1"/>
    <col min="5370" max="5377" width="0" hidden="1" customWidth="1"/>
    <col min="5378" max="5378" width="3.7109375" customWidth="1"/>
    <col min="5379" max="5379" width="3.85546875" customWidth="1"/>
    <col min="5380" max="5380" width="3.7109375" customWidth="1"/>
    <col min="5381" max="5381" width="12.7109375" customWidth="1"/>
    <col min="5382" max="5382" width="52.7109375" customWidth="1"/>
    <col min="5383" max="5386" width="0" hidden="1" customWidth="1"/>
    <col min="5387" max="5387" width="12.28515625" customWidth="1"/>
    <col min="5388" max="5388" width="6.42578125" customWidth="1"/>
    <col min="5389" max="5389" width="12.28515625" customWidth="1"/>
    <col min="5390" max="5390" width="0" hidden="1" customWidth="1"/>
    <col min="5391" max="5391" width="3.7109375" customWidth="1"/>
    <col min="5392" max="5392" width="11.140625" bestFit="1" customWidth="1"/>
    <col min="5395" max="5395" width="11.140625" customWidth="1"/>
    <col min="5626" max="5633" width="0" hidden="1" customWidth="1"/>
    <col min="5634" max="5634" width="3.7109375" customWidth="1"/>
    <col min="5635" max="5635" width="3.85546875" customWidth="1"/>
    <col min="5636" max="5636" width="3.7109375" customWidth="1"/>
    <col min="5637" max="5637" width="12.7109375" customWidth="1"/>
    <col min="5638" max="5638" width="52.7109375" customWidth="1"/>
    <col min="5639" max="5642" width="0" hidden="1" customWidth="1"/>
    <col min="5643" max="5643" width="12.28515625" customWidth="1"/>
    <col min="5644" max="5644" width="6.42578125" customWidth="1"/>
    <col min="5645" max="5645" width="12.28515625" customWidth="1"/>
    <col min="5646" max="5646" width="0" hidden="1" customWidth="1"/>
    <col min="5647" max="5647" width="3.7109375" customWidth="1"/>
    <col min="5648" max="5648" width="11.140625" bestFit="1" customWidth="1"/>
    <col min="5651" max="5651" width="11.140625" customWidth="1"/>
    <col min="5882" max="5889" width="0" hidden="1" customWidth="1"/>
    <col min="5890" max="5890" width="3.7109375" customWidth="1"/>
    <col min="5891" max="5891" width="3.85546875" customWidth="1"/>
    <col min="5892" max="5892" width="3.7109375" customWidth="1"/>
    <col min="5893" max="5893" width="12.7109375" customWidth="1"/>
    <col min="5894" max="5894" width="52.7109375" customWidth="1"/>
    <col min="5895" max="5898" width="0" hidden="1" customWidth="1"/>
    <col min="5899" max="5899" width="12.28515625" customWidth="1"/>
    <col min="5900" max="5900" width="6.42578125" customWidth="1"/>
    <col min="5901" max="5901" width="12.28515625" customWidth="1"/>
    <col min="5902" max="5902" width="0" hidden="1" customWidth="1"/>
    <col min="5903" max="5903" width="3.7109375" customWidth="1"/>
    <col min="5904" max="5904" width="11.140625" bestFit="1" customWidth="1"/>
    <col min="5907" max="5907" width="11.140625" customWidth="1"/>
    <col min="6138" max="6145" width="0" hidden="1" customWidth="1"/>
    <col min="6146" max="6146" width="3.7109375" customWidth="1"/>
    <col min="6147" max="6147" width="3.85546875" customWidth="1"/>
    <col min="6148" max="6148" width="3.7109375" customWidth="1"/>
    <col min="6149" max="6149" width="12.7109375" customWidth="1"/>
    <col min="6150" max="6150" width="52.7109375" customWidth="1"/>
    <col min="6151" max="6154" width="0" hidden="1" customWidth="1"/>
    <col min="6155" max="6155" width="12.28515625" customWidth="1"/>
    <col min="6156" max="6156" width="6.42578125" customWidth="1"/>
    <col min="6157" max="6157" width="12.28515625" customWidth="1"/>
    <col min="6158" max="6158" width="0" hidden="1" customWidth="1"/>
    <col min="6159" max="6159" width="3.7109375" customWidth="1"/>
    <col min="6160" max="6160" width="11.140625" bestFit="1" customWidth="1"/>
    <col min="6163" max="6163" width="11.140625" customWidth="1"/>
    <col min="6394" max="6401" width="0" hidden="1" customWidth="1"/>
    <col min="6402" max="6402" width="3.7109375" customWidth="1"/>
    <col min="6403" max="6403" width="3.85546875" customWidth="1"/>
    <col min="6404" max="6404" width="3.7109375" customWidth="1"/>
    <col min="6405" max="6405" width="12.7109375" customWidth="1"/>
    <col min="6406" max="6406" width="52.7109375" customWidth="1"/>
    <col min="6407" max="6410" width="0" hidden="1" customWidth="1"/>
    <col min="6411" max="6411" width="12.28515625" customWidth="1"/>
    <col min="6412" max="6412" width="6.42578125" customWidth="1"/>
    <col min="6413" max="6413" width="12.28515625" customWidth="1"/>
    <col min="6414" max="6414" width="0" hidden="1" customWidth="1"/>
    <col min="6415" max="6415" width="3.7109375" customWidth="1"/>
    <col min="6416" max="6416" width="11.140625" bestFit="1" customWidth="1"/>
    <col min="6419" max="6419" width="11.140625" customWidth="1"/>
    <col min="6650" max="6657" width="0" hidden="1" customWidth="1"/>
    <col min="6658" max="6658" width="3.7109375" customWidth="1"/>
    <col min="6659" max="6659" width="3.85546875" customWidth="1"/>
    <col min="6660" max="6660" width="3.7109375" customWidth="1"/>
    <col min="6661" max="6661" width="12.7109375" customWidth="1"/>
    <col min="6662" max="6662" width="52.7109375" customWidth="1"/>
    <col min="6663" max="6666" width="0" hidden="1" customWidth="1"/>
    <col min="6667" max="6667" width="12.28515625" customWidth="1"/>
    <col min="6668" max="6668" width="6.42578125" customWidth="1"/>
    <col min="6669" max="6669" width="12.28515625" customWidth="1"/>
    <col min="6670" max="6670" width="0" hidden="1" customWidth="1"/>
    <col min="6671" max="6671" width="3.7109375" customWidth="1"/>
    <col min="6672" max="6672" width="11.140625" bestFit="1" customWidth="1"/>
    <col min="6675" max="6675" width="11.140625" customWidth="1"/>
    <col min="6906" max="6913" width="0" hidden="1" customWidth="1"/>
    <col min="6914" max="6914" width="3.7109375" customWidth="1"/>
    <col min="6915" max="6915" width="3.85546875" customWidth="1"/>
    <col min="6916" max="6916" width="3.7109375" customWidth="1"/>
    <col min="6917" max="6917" width="12.7109375" customWidth="1"/>
    <col min="6918" max="6918" width="52.7109375" customWidth="1"/>
    <col min="6919" max="6922" width="0" hidden="1" customWidth="1"/>
    <col min="6923" max="6923" width="12.28515625" customWidth="1"/>
    <col min="6924" max="6924" width="6.42578125" customWidth="1"/>
    <col min="6925" max="6925" width="12.28515625" customWidth="1"/>
    <col min="6926" max="6926" width="0" hidden="1" customWidth="1"/>
    <col min="6927" max="6927" width="3.7109375" customWidth="1"/>
    <col min="6928" max="6928" width="11.140625" bestFit="1" customWidth="1"/>
    <col min="6931" max="6931" width="11.140625" customWidth="1"/>
    <col min="7162" max="7169" width="0" hidden="1" customWidth="1"/>
    <col min="7170" max="7170" width="3.7109375" customWidth="1"/>
    <col min="7171" max="7171" width="3.85546875" customWidth="1"/>
    <col min="7172" max="7172" width="3.7109375" customWidth="1"/>
    <col min="7173" max="7173" width="12.7109375" customWidth="1"/>
    <col min="7174" max="7174" width="52.7109375" customWidth="1"/>
    <col min="7175" max="7178" width="0" hidden="1" customWidth="1"/>
    <col min="7179" max="7179" width="12.28515625" customWidth="1"/>
    <col min="7180" max="7180" width="6.42578125" customWidth="1"/>
    <col min="7181" max="7181" width="12.28515625" customWidth="1"/>
    <col min="7182" max="7182" width="0" hidden="1" customWidth="1"/>
    <col min="7183" max="7183" width="3.7109375" customWidth="1"/>
    <col min="7184" max="7184" width="11.140625" bestFit="1" customWidth="1"/>
    <col min="7187" max="7187" width="11.140625" customWidth="1"/>
    <col min="7418" max="7425" width="0" hidden="1" customWidth="1"/>
    <col min="7426" max="7426" width="3.7109375" customWidth="1"/>
    <col min="7427" max="7427" width="3.85546875" customWidth="1"/>
    <col min="7428" max="7428" width="3.7109375" customWidth="1"/>
    <col min="7429" max="7429" width="12.7109375" customWidth="1"/>
    <col min="7430" max="7430" width="52.7109375" customWidth="1"/>
    <col min="7431" max="7434" width="0" hidden="1" customWidth="1"/>
    <col min="7435" max="7435" width="12.28515625" customWidth="1"/>
    <col min="7436" max="7436" width="6.42578125" customWidth="1"/>
    <col min="7437" max="7437" width="12.28515625" customWidth="1"/>
    <col min="7438" max="7438" width="0" hidden="1" customWidth="1"/>
    <col min="7439" max="7439" width="3.7109375" customWidth="1"/>
    <col min="7440" max="7440" width="11.140625" bestFit="1" customWidth="1"/>
    <col min="7443" max="7443" width="11.140625" customWidth="1"/>
    <col min="7674" max="7681" width="0" hidden="1" customWidth="1"/>
    <col min="7682" max="7682" width="3.7109375" customWidth="1"/>
    <col min="7683" max="7683" width="3.85546875" customWidth="1"/>
    <col min="7684" max="7684" width="3.7109375" customWidth="1"/>
    <col min="7685" max="7685" width="12.7109375" customWidth="1"/>
    <col min="7686" max="7686" width="52.7109375" customWidth="1"/>
    <col min="7687" max="7690" width="0" hidden="1" customWidth="1"/>
    <col min="7691" max="7691" width="12.28515625" customWidth="1"/>
    <col min="7692" max="7692" width="6.42578125" customWidth="1"/>
    <col min="7693" max="7693" width="12.28515625" customWidth="1"/>
    <col min="7694" max="7694" width="0" hidden="1" customWidth="1"/>
    <col min="7695" max="7695" width="3.7109375" customWidth="1"/>
    <col min="7696" max="7696" width="11.140625" bestFit="1" customWidth="1"/>
    <col min="7699" max="7699" width="11.140625" customWidth="1"/>
    <col min="7930" max="7937" width="0" hidden="1" customWidth="1"/>
    <col min="7938" max="7938" width="3.7109375" customWidth="1"/>
    <col min="7939" max="7939" width="3.85546875" customWidth="1"/>
    <col min="7940" max="7940" width="3.7109375" customWidth="1"/>
    <col min="7941" max="7941" width="12.7109375" customWidth="1"/>
    <col min="7942" max="7942" width="52.7109375" customWidth="1"/>
    <col min="7943" max="7946" width="0" hidden="1" customWidth="1"/>
    <col min="7947" max="7947" width="12.28515625" customWidth="1"/>
    <col min="7948" max="7948" width="6.42578125" customWidth="1"/>
    <col min="7949" max="7949" width="12.28515625" customWidth="1"/>
    <col min="7950" max="7950" width="0" hidden="1" customWidth="1"/>
    <col min="7951" max="7951" width="3.7109375" customWidth="1"/>
    <col min="7952" max="7952" width="11.140625" bestFit="1" customWidth="1"/>
    <col min="7955" max="7955" width="11.140625" customWidth="1"/>
    <col min="8186" max="8193" width="0" hidden="1" customWidth="1"/>
    <col min="8194" max="8194" width="3.7109375" customWidth="1"/>
    <col min="8195" max="8195" width="3.85546875" customWidth="1"/>
    <col min="8196" max="8196" width="3.7109375" customWidth="1"/>
    <col min="8197" max="8197" width="12.7109375" customWidth="1"/>
    <col min="8198" max="8198" width="52.7109375" customWidth="1"/>
    <col min="8199" max="8202" width="0" hidden="1" customWidth="1"/>
    <col min="8203" max="8203" width="12.28515625" customWidth="1"/>
    <col min="8204" max="8204" width="6.42578125" customWidth="1"/>
    <col min="8205" max="8205" width="12.28515625" customWidth="1"/>
    <col min="8206" max="8206" width="0" hidden="1" customWidth="1"/>
    <col min="8207" max="8207" width="3.7109375" customWidth="1"/>
    <col min="8208" max="8208" width="11.140625" bestFit="1" customWidth="1"/>
    <col min="8211" max="8211" width="11.140625" customWidth="1"/>
    <col min="8442" max="8449" width="0" hidden="1" customWidth="1"/>
    <col min="8450" max="8450" width="3.7109375" customWidth="1"/>
    <col min="8451" max="8451" width="3.85546875" customWidth="1"/>
    <col min="8452" max="8452" width="3.7109375" customWidth="1"/>
    <col min="8453" max="8453" width="12.7109375" customWidth="1"/>
    <col min="8454" max="8454" width="52.7109375" customWidth="1"/>
    <col min="8455" max="8458" width="0" hidden="1" customWidth="1"/>
    <col min="8459" max="8459" width="12.28515625" customWidth="1"/>
    <col min="8460" max="8460" width="6.42578125" customWidth="1"/>
    <col min="8461" max="8461" width="12.28515625" customWidth="1"/>
    <col min="8462" max="8462" width="0" hidden="1" customWidth="1"/>
    <col min="8463" max="8463" width="3.7109375" customWidth="1"/>
    <col min="8464" max="8464" width="11.140625" bestFit="1" customWidth="1"/>
    <col min="8467" max="8467" width="11.140625" customWidth="1"/>
    <col min="8698" max="8705" width="0" hidden="1" customWidth="1"/>
    <col min="8706" max="8706" width="3.7109375" customWidth="1"/>
    <col min="8707" max="8707" width="3.85546875" customWidth="1"/>
    <col min="8708" max="8708" width="3.7109375" customWidth="1"/>
    <col min="8709" max="8709" width="12.7109375" customWidth="1"/>
    <col min="8710" max="8710" width="52.7109375" customWidth="1"/>
    <col min="8711" max="8714" width="0" hidden="1" customWidth="1"/>
    <col min="8715" max="8715" width="12.28515625" customWidth="1"/>
    <col min="8716" max="8716" width="6.42578125" customWidth="1"/>
    <col min="8717" max="8717" width="12.28515625" customWidth="1"/>
    <col min="8718" max="8718" width="0" hidden="1" customWidth="1"/>
    <col min="8719" max="8719" width="3.7109375" customWidth="1"/>
    <col min="8720" max="8720" width="11.140625" bestFit="1" customWidth="1"/>
    <col min="8723" max="8723" width="11.140625" customWidth="1"/>
    <col min="8954" max="8961" width="0" hidden="1" customWidth="1"/>
    <col min="8962" max="8962" width="3.7109375" customWidth="1"/>
    <col min="8963" max="8963" width="3.85546875" customWidth="1"/>
    <col min="8964" max="8964" width="3.7109375" customWidth="1"/>
    <col min="8965" max="8965" width="12.7109375" customWidth="1"/>
    <col min="8966" max="8966" width="52.7109375" customWidth="1"/>
    <col min="8967" max="8970" width="0" hidden="1" customWidth="1"/>
    <col min="8971" max="8971" width="12.28515625" customWidth="1"/>
    <col min="8972" max="8972" width="6.42578125" customWidth="1"/>
    <col min="8973" max="8973" width="12.28515625" customWidth="1"/>
    <col min="8974" max="8974" width="0" hidden="1" customWidth="1"/>
    <col min="8975" max="8975" width="3.7109375" customWidth="1"/>
    <col min="8976" max="8976" width="11.140625" bestFit="1" customWidth="1"/>
    <col min="8979" max="8979" width="11.140625" customWidth="1"/>
    <col min="9210" max="9217" width="0" hidden="1" customWidth="1"/>
    <col min="9218" max="9218" width="3.7109375" customWidth="1"/>
    <col min="9219" max="9219" width="3.85546875" customWidth="1"/>
    <col min="9220" max="9220" width="3.7109375" customWidth="1"/>
    <col min="9221" max="9221" width="12.7109375" customWidth="1"/>
    <col min="9222" max="9222" width="52.7109375" customWidth="1"/>
    <col min="9223" max="9226" width="0" hidden="1" customWidth="1"/>
    <col min="9227" max="9227" width="12.28515625" customWidth="1"/>
    <col min="9228" max="9228" width="6.42578125" customWidth="1"/>
    <col min="9229" max="9229" width="12.28515625" customWidth="1"/>
    <col min="9230" max="9230" width="0" hidden="1" customWidth="1"/>
    <col min="9231" max="9231" width="3.7109375" customWidth="1"/>
    <col min="9232" max="9232" width="11.140625" bestFit="1" customWidth="1"/>
    <col min="9235" max="9235" width="11.140625" customWidth="1"/>
    <col min="9466" max="9473" width="0" hidden="1" customWidth="1"/>
    <col min="9474" max="9474" width="3.7109375" customWidth="1"/>
    <col min="9475" max="9475" width="3.85546875" customWidth="1"/>
    <col min="9476" max="9476" width="3.7109375" customWidth="1"/>
    <col min="9477" max="9477" width="12.7109375" customWidth="1"/>
    <col min="9478" max="9478" width="52.7109375" customWidth="1"/>
    <col min="9479" max="9482" width="0" hidden="1" customWidth="1"/>
    <col min="9483" max="9483" width="12.28515625" customWidth="1"/>
    <col min="9484" max="9484" width="6.42578125" customWidth="1"/>
    <col min="9485" max="9485" width="12.28515625" customWidth="1"/>
    <col min="9486" max="9486" width="0" hidden="1" customWidth="1"/>
    <col min="9487" max="9487" width="3.7109375" customWidth="1"/>
    <col min="9488" max="9488" width="11.140625" bestFit="1" customWidth="1"/>
    <col min="9491" max="9491" width="11.140625" customWidth="1"/>
    <col min="9722" max="9729" width="0" hidden="1" customWidth="1"/>
    <col min="9730" max="9730" width="3.7109375" customWidth="1"/>
    <col min="9731" max="9731" width="3.85546875" customWidth="1"/>
    <col min="9732" max="9732" width="3.7109375" customWidth="1"/>
    <col min="9733" max="9733" width="12.7109375" customWidth="1"/>
    <col min="9734" max="9734" width="52.7109375" customWidth="1"/>
    <col min="9735" max="9738" width="0" hidden="1" customWidth="1"/>
    <col min="9739" max="9739" width="12.28515625" customWidth="1"/>
    <col min="9740" max="9740" width="6.42578125" customWidth="1"/>
    <col min="9741" max="9741" width="12.28515625" customWidth="1"/>
    <col min="9742" max="9742" width="0" hidden="1" customWidth="1"/>
    <col min="9743" max="9743" width="3.7109375" customWidth="1"/>
    <col min="9744" max="9744" width="11.140625" bestFit="1" customWidth="1"/>
    <col min="9747" max="9747" width="11.140625" customWidth="1"/>
    <col min="9978" max="9985" width="0" hidden="1" customWidth="1"/>
    <col min="9986" max="9986" width="3.7109375" customWidth="1"/>
    <col min="9987" max="9987" width="3.85546875" customWidth="1"/>
    <col min="9988" max="9988" width="3.7109375" customWidth="1"/>
    <col min="9989" max="9989" width="12.7109375" customWidth="1"/>
    <col min="9990" max="9990" width="52.7109375" customWidth="1"/>
    <col min="9991" max="9994" width="0" hidden="1" customWidth="1"/>
    <col min="9995" max="9995" width="12.28515625" customWidth="1"/>
    <col min="9996" max="9996" width="6.42578125" customWidth="1"/>
    <col min="9997" max="9997" width="12.28515625" customWidth="1"/>
    <col min="9998" max="9998" width="0" hidden="1" customWidth="1"/>
    <col min="9999" max="9999" width="3.7109375" customWidth="1"/>
    <col min="10000" max="10000" width="11.140625" bestFit="1" customWidth="1"/>
    <col min="10003" max="10003" width="11.140625" customWidth="1"/>
    <col min="10234" max="10241" width="0" hidden="1" customWidth="1"/>
    <col min="10242" max="10242" width="3.7109375" customWidth="1"/>
    <col min="10243" max="10243" width="3.85546875" customWidth="1"/>
    <col min="10244" max="10244" width="3.7109375" customWidth="1"/>
    <col min="10245" max="10245" width="12.7109375" customWidth="1"/>
    <col min="10246" max="10246" width="52.7109375" customWidth="1"/>
    <col min="10247" max="10250" width="0" hidden="1" customWidth="1"/>
    <col min="10251" max="10251" width="12.28515625" customWidth="1"/>
    <col min="10252" max="10252" width="6.42578125" customWidth="1"/>
    <col min="10253" max="10253" width="12.28515625" customWidth="1"/>
    <col min="10254" max="10254" width="0" hidden="1" customWidth="1"/>
    <col min="10255" max="10255" width="3.7109375" customWidth="1"/>
    <col min="10256" max="10256" width="11.140625" bestFit="1" customWidth="1"/>
    <col min="10259" max="10259" width="11.140625" customWidth="1"/>
    <col min="10490" max="10497" width="0" hidden="1" customWidth="1"/>
    <col min="10498" max="10498" width="3.7109375" customWidth="1"/>
    <col min="10499" max="10499" width="3.85546875" customWidth="1"/>
    <col min="10500" max="10500" width="3.7109375" customWidth="1"/>
    <col min="10501" max="10501" width="12.7109375" customWidth="1"/>
    <col min="10502" max="10502" width="52.7109375" customWidth="1"/>
    <col min="10503" max="10506" width="0" hidden="1" customWidth="1"/>
    <col min="10507" max="10507" width="12.28515625" customWidth="1"/>
    <col min="10508" max="10508" width="6.42578125" customWidth="1"/>
    <col min="10509" max="10509" width="12.28515625" customWidth="1"/>
    <col min="10510" max="10510" width="0" hidden="1" customWidth="1"/>
    <col min="10511" max="10511" width="3.7109375" customWidth="1"/>
    <col min="10512" max="10512" width="11.140625" bestFit="1" customWidth="1"/>
    <col min="10515" max="10515" width="11.140625" customWidth="1"/>
    <col min="10746" max="10753" width="0" hidden="1" customWidth="1"/>
    <col min="10754" max="10754" width="3.7109375" customWidth="1"/>
    <col min="10755" max="10755" width="3.85546875" customWidth="1"/>
    <col min="10756" max="10756" width="3.7109375" customWidth="1"/>
    <col min="10757" max="10757" width="12.7109375" customWidth="1"/>
    <col min="10758" max="10758" width="52.7109375" customWidth="1"/>
    <col min="10759" max="10762" width="0" hidden="1" customWidth="1"/>
    <col min="10763" max="10763" width="12.28515625" customWidth="1"/>
    <col min="10764" max="10764" width="6.42578125" customWidth="1"/>
    <col min="10765" max="10765" width="12.28515625" customWidth="1"/>
    <col min="10766" max="10766" width="0" hidden="1" customWidth="1"/>
    <col min="10767" max="10767" width="3.7109375" customWidth="1"/>
    <col min="10768" max="10768" width="11.140625" bestFit="1" customWidth="1"/>
    <col min="10771" max="10771" width="11.140625" customWidth="1"/>
    <col min="11002" max="11009" width="0" hidden="1" customWidth="1"/>
    <col min="11010" max="11010" width="3.7109375" customWidth="1"/>
    <col min="11011" max="11011" width="3.85546875" customWidth="1"/>
    <col min="11012" max="11012" width="3.7109375" customWidth="1"/>
    <col min="11013" max="11013" width="12.7109375" customWidth="1"/>
    <col min="11014" max="11014" width="52.7109375" customWidth="1"/>
    <col min="11015" max="11018" width="0" hidden="1" customWidth="1"/>
    <col min="11019" max="11019" width="12.28515625" customWidth="1"/>
    <col min="11020" max="11020" width="6.42578125" customWidth="1"/>
    <col min="11021" max="11021" width="12.28515625" customWidth="1"/>
    <col min="11022" max="11022" width="0" hidden="1" customWidth="1"/>
    <col min="11023" max="11023" width="3.7109375" customWidth="1"/>
    <col min="11024" max="11024" width="11.140625" bestFit="1" customWidth="1"/>
    <col min="11027" max="11027" width="11.140625" customWidth="1"/>
    <col min="11258" max="11265" width="0" hidden="1" customWidth="1"/>
    <col min="11266" max="11266" width="3.7109375" customWidth="1"/>
    <col min="11267" max="11267" width="3.85546875" customWidth="1"/>
    <col min="11268" max="11268" width="3.7109375" customWidth="1"/>
    <col min="11269" max="11269" width="12.7109375" customWidth="1"/>
    <col min="11270" max="11270" width="52.7109375" customWidth="1"/>
    <col min="11271" max="11274" width="0" hidden="1" customWidth="1"/>
    <col min="11275" max="11275" width="12.28515625" customWidth="1"/>
    <col min="11276" max="11276" width="6.42578125" customWidth="1"/>
    <col min="11277" max="11277" width="12.28515625" customWidth="1"/>
    <col min="11278" max="11278" width="0" hidden="1" customWidth="1"/>
    <col min="11279" max="11279" width="3.7109375" customWidth="1"/>
    <col min="11280" max="11280" width="11.140625" bestFit="1" customWidth="1"/>
    <col min="11283" max="11283" width="11.140625" customWidth="1"/>
    <col min="11514" max="11521" width="0" hidden="1" customWidth="1"/>
    <col min="11522" max="11522" width="3.7109375" customWidth="1"/>
    <col min="11523" max="11523" width="3.85546875" customWidth="1"/>
    <col min="11524" max="11524" width="3.7109375" customWidth="1"/>
    <col min="11525" max="11525" width="12.7109375" customWidth="1"/>
    <col min="11526" max="11526" width="52.7109375" customWidth="1"/>
    <col min="11527" max="11530" width="0" hidden="1" customWidth="1"/>
    <col min="11531" max="11531" width="12.28515625" customWidth="1"/>
    <col min="11532" max="11532" width="6.42578125" customWidth="1"/>
    <col min="11533" max="11533" width="12.28515625" customWidth="1"/>
    <col min="11534" max="11534" width="0" hidden="1" customWidth="1"/>
    <col min="11535" max="11535" width="3.7109375" customWidth="1"/>
    <col min="11536" max="11536" width="11.140625" bestFit="1" customWidth="1"/>
    <col min="11539" max="11539" width="11.140625" customWidth="1"/>
    <col min="11770" max="11777" width="0" hidden="1" customWidth="1"/>
    <col min="11778" max="11778" width="3.7109375" customWidth="1"/>
    <col min="11779" max="11779" width="3.85546875" customWidth="1"/>
    <col min="11780" max="11780" width="3.7109375" customWidth="1"/>
    <col min="11781" max="11781" width="12.7109375" customWidth="1"/>
    <col min="11782" max="11782" width="52.7109375" customWidth="1"/>
    <col min="11783" max="11786" width="0" hidden="1" customWidth="1"/>
    <col min="11787" max="11787" width="12.28515625" customWidth="1"/>
    <col min="11788" max="11788" width="6.42578125" customWidth="1"/>
    <col min="11789" max="11789" width="12.28515625" customWidth="1"/>
    <col min="11790" max="11790" width="0" hidden="1" customWidth="1"/>
    <col min="11791" max="11791" width="3.7109375" customWidth="1"/>
    <col min="11792" max="11792" width="11.140625" bestFit="1" customWidth="1"/>
    <col min="11795" max="11795" width="11.140625" customWidth="1"/>
    <col min="12026" max="12033" width="0" hidden="1" customWidth="1"/>
    <col min="12034" max="12034" width="3.7109375" customWidth="1"/>
    <col min="12035" max="12035" width="3.85546875" customWidth="1"/>
    <col min="12036" max="12036" width="3.7109375" customWidth="1"/>
    <col min="12037" max="12037" width="12.7109375" customWidth="1"/>
    <col min="12038" max="12038" width="52.7109375" customWidth="1"/>
    <col min="12039" max="12042" width="0" hidden="1" customWidth="1"/>
    <col min="12043" max="12043" width="12.28515625" customWidth="1"/>
    <col min="12044" max="12044" width="6.42578125" customWidth="1"/>
    <col min="12045" max="12045" width="12.28515625" customWidth="1"/>
    <col min="12046" max="12046" width="0" hidden="1" customWidth="1"/>
    <col min="12047" max="12047" width="3.7109375" customWidth="1"/>
    <col min="12048" max="12048" width="11.140625" bestFit="1" customWidth="1"/>
    <col min="12051" max="12051" width="11.140625" customWidth="1"/>
    <col min="12282" max="12289" width="0" hidden="1" customWidth="1"/>
    <col min="12290" max="12290" width="3.7109375" customWidth="1"/>
    <col min="12291" max="12291" width="3.85546875" customWidth="1"/>
    <col min="12292" max="12292" width="3.7109375" customWidth="1"/>
    <col min="12293" max="12293" width="12.7109375" customWidth="1"/>
    <col min="12294" max="12294" width="52.7109375" customWidth="1"/>
    <col min="12295" max="12298" width="0" hidden="1" customWidth="1"/>
    <col min="12299" max="12299" width="12.28515625" customWidth="1"/>
    <col min="12300" max="12300" width="6.42578125" customWidth="1"/>
    <col min="12301" max="12301" width="12.28515625" customWidth="1"/>
    <col min="12302" max="12302" width="0" hidden="1" customWidth="1"/>
    <col min="12303" max="12303" width="3.7109375" customWidth="1"/>
    <col min="12304" max="12304" width="11.140625" bestFit="1" customWidth="1"/>
    <col min="12307" max="12307" width="11.140625" customWidth="1"/>
    <col min="12538" max="12545" width="0" hidden="1" customWidth="1"/>
    <col min="12546" max="12546" width="3.7109375" customWidth="1"/>
    <col min="12547" max="12547" width="3.85546875" customWidth="1"/>
    <col min="12548" max="12548" width="3.7109375" customWidth="1"/>
    <col min="12549" max="12549" width="12.7109375" customWidth="1"/>
    <col min="12550" max="12550" width="52.7109375" customWidth="1"/>
    <col min="12551" max="12554" width="0" hidden="1" customWidth="1"/>
    <col min="12555" max="12555" width="12.28515625" customWidth="1"/>
    <col min="12556" max="12556" width="6.42578125" customWidth="1"/>
    <col min="12557" max="12557" width="12.28515625" customWidth="1"/>
    <col min="12558" max="12558" width="0" hidden="1" customWidth="1"/>
    <col min="12559" max="12559" width="3.7109375" customWidth="1"/>
    <col min="12560" max="12560" width="11.140625" bestFit="1" customWidth="1"/>
    <col min="12563" max="12563" width="11.140625" customWidth="1"/>
    <col min="12794" max="12801" width="0" hidden="1" customWidth="1"/>
    <col min="12802" max="12802" width="3.7109375" customWidth="1"/>
    <col min="12803" max="12803" width="3.85546875" customWidth="1"/>
    <col min="12804" max="12804" width="3.7109375" customWidth="1"/>
    <col min="12805" max="12805" width="12.7109375" customWidth="1"/>
    <col min="12806" max="12806" width="52.7109375" customWidth="1"/>
    <col min="12807" max="12810" width="0" hidden="1" customWidth="1"/>
    <col min="12811" max="12811" width="12.28515625" customWidth="1"/>
    <col min="12812" max="12812" width="6.42578125" customWidth="1"/>
    <col min="12813" max="12813" width="12.28515625" customWidth="1"/>
    <col min="12814" max="12814" width="0" hidden="1" customWidth="1"/>
    <col min="12815" max="12815" width="3.7109375" customWidth="1"/>
    <col min="12816" max="12816" width="11.140625" bestFit="1" customWidth="1"/>
    <col min="12819" max="12819" width="11.140625" customWidth="1"/>
    <col min="13050" max="13057" width="0" hidden="1" customWidth="1"/>
    <col min="13058" max="13058" width="3.7109375" customWidth="1"/>
    <col min="13059" max="13059" width="3.85546875" customWidth="1"/>
    <col min="13060" max="13060" width="3.7109375" customWidth="1"/>
    <col min="13061" max="13061" width="12.7109375" customWidth="1"/>
    <col min="13062" max="13062" width="52.7109375" customWidth="1"/>
    <col min="13063" max="13066" width="0" hidden="1" customWidth="1"/>
    <col min="13067" max="13067" width="12.28515625" customWidth="1"/>
    <col min="13068" max="13068" width="6.42578125" customWidth="1"/>
    <col min="13069" max="13069" width="12.28515625" customWidth="1"/>
    <col min="13070" max="13070" width="0" hidden="1" customWidth="1"/>
    <col min="13071" max="13071" width="3.7109375" customWidth="1"/>
    <col min="13072" max="13072" width="11.140625" bestFit="1" customWidth="1"/>
    <col min="13075" max="13075" width="11.140625" customWidth="1"/>
    <col min="13306" max="13313" width="0" hidden="1" customWidth="1"/>
    <col min="13314" max="13314" width="3.7109375" customWidth="1"/>
    <col min="13315" max="13315" width="3.85546875" customWidth="1"/>
    <col min="13316" max="13316" width="3.7109375" customWidth="1"/>
    <col min="13317" max="13317" width="12.7109375" customWidth="1"/>
    <col min="13318" max="13318" width="52.7109375" customWidth="1"/>
    <col min="13319" max="13322" width="0" hidden="1" customWidth="1"/>
    <col min="13323" max="13323" width="12.28515625" customWidth="1"/>
    <col min="13324" max="13324" width="6.42578125" customWidth="1"/>
    <col min="13325" max="13325" width="12.28515625" customWidth="1"/>
    <col min="13326" max="13326" width="0" hidden="1" customWidth="1"/>
    <col min="13327" max="13327" width="3.7109375" customWidth="1"/>
    <col min="13328" max="13328" width="11.140625" bestFit="1" customWidth="1"/>
    <col min="13331" max="13331" width="11.140625" customWidth="1"/>
    <col min="13562" max="13569" width="0" hidden="1" customWidth="1"/>
    <col min="13570" max="13570" width="3.7109375" customWidth="1"/>
    <col min="13571" max="13571" width="3.85546875" customWidth="1"/>
    <col min="13572" max="13572" width="3.7109375" customWidth="1"/>
    <col min="13573" max="13573" width="12.7109375" customWidth="1"/>
    <col min="13574" max="13574" width="52.7109375" customWidth="1"/>
    <col min="13575" max="13578" width="0" hidden="1" customWidth="1"/>
    <col min="13579" max="13579" width="12.28515625" customWidth="1"/>
    <col min="13580" max="13580" width="6.42578125" customWidth="1"/>
    <col min="13581" max="13581" width="12.28515625" customWidth="1"/>
    <col min="13582" max="13582" width="0" hidden="1" customWidth="1"/>
    <col min="13583" max="13583" width="3.7109375" customWidth="1"/>
    <col min="13584" max="13584" width="11.140625" bestFit="1" customWidth="1"/>
    <col min="13587" max="13587" width="11.140625" customWidth="1"/>
    <col min="13818" max="13825" width="0" hidden="1" customWidth="1"/>
    <col min="13826" max="13826" width="3.7109375" customWidth="1"/>
    <col min="13827" max="13827" width="3.85546875" customWidth="1"/>
    <col min="13828" max="13828" width="3.7109375" customWidth="1"/>
    <col min="13829" max="13829" width="12.7109375" customWidth="1"/>
    <col min="13830" max="13830" width="52.7109375" customWidth="1"/>
    <col min="13831" max="13834" width="0" hidden="1" customWidth="1"/>
    <col min="13835" max="13835" width="12.28515625" customWidth="1"/>
    <col min="13836" max="13836" width="6.42578125" customWidth="1"/>
    <col min="13837" max="13837" width="12.28515625" customWidth="1"/>
    <col min="13838" max="13838" width="0" hidden="1" customWidth="1"/>
    <col min="13839" max="13839" width="3.7109375" customWidth="1"/>
    <col min="13840" max="13840" width="11.140625" bestFit="1" customWidth="1"/>
    <col min="13843" max="13843" width="11.140625" customWidth="1"/>
    <col min="14074" max="14081" width="0" hidden="1" customWidth="1"/>
    <col min="14082" max="14082" width="3.7109375" customWidth="1"/>
    <col min="14083" max="14083" width="3.85546875" customWidth="1"/>
    <col min="14084" max="14084" width="3.7109375" customWidth="1"/>
    <col min="14085" max="14085" width="12.7109375" customWidth="1"/>
    <col min="14086" max="14086" width="52.7109375" customWidth="1"/>
    <col min="14087" max="14090" width="0" hidden="1" customWidth="1"/>
    <col min="14091" max="14091" width="12.28515625" customWidth="1"/>
    <col min="14092" max="14092" width="6.42578125" customWidth="1"/>
    <col min="14093" max="14093" width="12.28515625" customWidth="1"/>
    <col min="14094" max="14094" width="0" hidden="1" customWidth="1"/>
    <col min="14095" max="14095" width="3.7109375" customWidth="1"/>
    <col min="14096" max="14096" width="11.140625" bestFit="1" customWidth="1"/>
    <col min="14099" max="14099" width="11.140625" customWidth="1"/>
    <col min="14330" max="14337" width="0" hidden="1" customWidth="1"/>
    <col min="14338" max="14338" width="3.7109375" customWidth="1"/>
    <col min="14339" max="14339" width="3.85546875" customWidth="1"/>
    <col min="14340" max="14340" width="3.7109375" customWidth="1"/>
    <col min="14341" max="14341" width="12.7109375" customWidth="1"/>
    <col min="14342" max="14342" width="52.7109375" customWidth="1"/>
    <col min="14343" max="14346" width="0" hidden="1" customWidth="1"/>
    <col min="14347" max="14347" width="12.28515625" customWidth="1"/>
    <col min="14348" max="14348" width="6.42578125" customWidth="1"/>
    <col min="14349" max="14349" width="12.28515625" customWidth="1"/>
    <col min="14350" max="14350" width="0" hidden="1" customWidth="1"/>
    <col min="14351" max="14351" width="3.7109375" customWidth="1"/>
    <col min="14352" max="14352" width="11.140625" bestFit="1" customWidth="1"/>
    <col min="14355" max="14355" width="11.140625" customWidth="1"/>
    <col min="14586" max="14593" width="0" hidden="1" customWidth="1"/>
    <col min="14594" max="14594" width="3.7109375" customWidth="1"/>
    <col min="14595" max="14595" width="3.85546875" customWidth="1"/>
    <col min="14596" max="14596" width="3.7109375" customWidth="1"/>
    <col min="14597" max="14597" width="12.7109375" customWidth="1"/>
    <col min="14598" max="14598" width="52.7109375" customWidth="1"/>
    <col min="14599" max="14602" width="0" hidden="1" customWidth="1"/>
    <col min="14603" max="14603" width="12.28515625" customWidth="1"/>
    <col min="14604" max="14604" width="6.42578125" customWidth="1"/>
    <col min="14605" max="14605" width="12.28515625" customWidth="1"/>
    <col min="14606" max="14606" width="0" hidden="1" customWidth="1"/>
    <col min="14607" max="14607" width="3.7109375" customWidth="1"/>
    <col min="14608" max="14608" width="11.140625" bestFit="1" customWidth="1"/>
    <col min="14611" max="14611" width="11.140625" customWidth="1"/>
    <col min="14842" max="14849" width="0" hidden="1" customWidth="1"/>
    <col min="14850" max="14850" width="3.7109375" customWidth="1"/>
    <col min="14851" max="14851" width="3.85546875" customWidth="1"/>
    <col min="14852" max="14852" width="3.7109375" customWidth="1"/>
    <col min="14853" max="14853" width="12.7109375" customWidth="1"/>
    <col min="14854" max="14854" width="52.7109375" customWidth="1"/>
    <col min="14855" max="14858" width="0" hidden="1" customWidth="1"/>
    <col min="14859" max="14859" width="12.28515625" customWidth="1"/>
    <col min="14860" max="14860" width="6.42578125" customWidth="1"/>
    <col min="14861" max="14861" width="12.28515625" customWidth="1"/>
    <col min="14862" max="14862" width="0" hidden="1" customWidth="1"/>
    <col min="14863" max="14863" width="3.7109375" customWidth="1"/>
    <col min="14864" max="14864" width="11.140625" bestFit="1" customWidth="1"/>
    <col min="14867" max="14867" width="11.140625" customWidth="1"/>
    <col min="15098" max="15105" width="0" hidden="1" customWidth="1"/>
    <col min="15106" max="15106" width="3.7109375" customWidth="1"/>
    <col min="15107" max="15107" width="3.85546875" customWidth="1"/>
    <col min="15108" max="15108" width="3.7109375" customWidth="1"/>
    <col min="15109" max="15109" width="12.7109375" customWidth="1"/>
    <col min="15110" max="15110" width="52.7109375" customWidth="1"/>
    <col min="15111" max="15114" width="0" hidden="1" customWidth="1"/>
    <col min="15115" max="15115" width="12.28515625" customWidth="1"/>
    <col min="15116" max="15116" width="6.42578125" customWidth="1"/>
    <col min="15117" max="15117" width="12.28515625" customWidth="1"/>
    <col min="15118" max="15118" width="0" hidden="1" customWidth="1"/>
    <col min="15119" max="15119" width="3.7109375" customWidth="1"/>
    <col min="15120" max="15120" width="11.140625" bestFit="1" customWidth="1"/>
    <col min="15123" max="15123" width="11.140625" customWidth="1"/>
    <col min="15354" max="15361" width="0" hidden="1" customWidth="1"/>
    <col min="15362" max="15362" width="3.7109375" customWidth="1"/>
    <col min="15363" max="15363" width="3.85546875" customWidth="1"/>
    <col min="15364" max="15364" width="3.7109375" customWidth="1"/>
    <col min="15365" max="15365" width="12.7109375" customWidth="1"/>
    <col min="15366" max="15366" width="52.7109375" customWidth="1"/>
    <col min="15367" max="15370" width="0" hidden="1" customWidth="1"/>
    <col min="15371" max="15371" width="12.28515625" customWidth="1"/>
    <col min="15372" max="15372" width="6.42578125" customWidth="1"/>
    <col min="15373" max="15373" width="12.28515625" customWidth="1"/>
    <col min="15374" max="15374" width="0" hidden="1" customWidth="1"/>
    <col min="15375" max="15375" width="3.7109375" customWidth="1"/>
    <col min="15376" max="15376" width="11.140625" bestFit="1" customWidth="1"/>
    <col min="15379" max="15379" width="11.140625" customWidth="1"/>
    <col min="15610" max="15617" width="0" hidden="1" customWidth="1"/>
    <col min="15618" max="15618" width="3.7109375" customWidth="1"/>
    <col min="15619" max="15619" width="3.85546875" customWidth="1"/>
    <col min="15620" max="15620" width="3.7109375" customWidth="1"/>
    <col min="15621" max="15621" width="12.7109375" customWidth="1"/>
    <col min="15622" max="15622" width="52.7109375" customWidth="1"/>
    <col min="15623" max="15626" width="0" hidden="1" customWidth="1"/>
    <col min="15627" max="15627" width="12.28515625" customWidth="1"/>
    <col min="15628" max="15628" width="6.42578125" customWidth="1"/>
    <col min="15629" max="15629" width="12.28515625" customWidth="1"/>
    <col min="15630" max="15630" width="0" hidden="1" customWidth="1"/>
    <col min="15631" max="15631" width="3.7109375" customWidth="1"/>
    <col min="15632" max="15632" width="11.140625" bestFit="1" customWidth="1"/>
    <col min="15635" max="15635" width="11.140625" customWidth="1"/>
    <col min="15866" max="15873" width="0" hidden="1" customWidth="1"/>
    <col min="15874" max="15874" width="3.7109375" customWidth="1"/>
    <col min="15875" max="15875" width="3.85546875" customWidth="1"/>
    <col min="15876" max="15876" width="3.7109375" customWidth="1"/>
    <col min="15877" max="15877" width="12.7109375" customWidth="1"/>
    <col min="15878" max="15878" width="52.7109375" customWidth="1"/>
    <col min="15879" max="15882" width="0" hidden="1" customWidth="1"/>
    <col min="15883" max="15883" width="12.28515625" customWidth="1"/>
    <col min="15884" max="15884" width="6.42578125" customWidth="1"/>
    <col min="15885" max="15885" width="12.28515625" customWidth="1"/>
    <col min="15886" max="15886" width="0" hidden="1" customWidth="1"/>
    <col min="15887" max="15887" width="3.7109375" customWidth="1"/>
    <col min="15888" max="15888" width="11.140625" bestFit="1" customWidth="1"/>
    <col min="15891" max="15891" width="11.140625" customWidth="1"/>
    <col min="16122" max="16129" width="0" hidden="1" customWidth="1"/>
    <col min="16130" max="16130" width="3.7109375" customWidth="1"/>
    <col min="16131" max="16131" width="3.85546875" customWidth="1"/>
    <col min="16132" max="16132" width="3.7109375" customWidth="1"/>
    <col min="16133" max="16133" width="12.7109375" customWidth="1"/>
    <col min="16134" max="16134" width="52.7109375" customWidth="1"/>
    <col min="16135" max="16138" width="0" hidden="1" customWidth="1"/>
    <col min="16139" max="16139" width="12.28515625" customWidth="1"/>
    <col min="16140" max="16140" width="6.42578125" customWidth="1"/>
    <col min="16141" max="16141" width="12.28515625" customWidth="1"/>
    <col min="16142" max="16142" width="0" hidden="1" customWidth="1"/>
    <col min="16143" max="16143" width="3.7109375" customWidth="1"/>
    <col min="16144" max="16144" width="11.140625" bestFit="1" customWidth="1"/>
    <col min="16147" max="16147" width="11.140625" customWidth="1"/>
  </cols>
  <sheetData>
    <row r="1" spans="12:23" hidden="1"/>
    <row r="2" spans="12:23" hidden="1"/>
    <row r="3" spans="12:23" hidden="1"/>
    <row r="4" spans="12:23" ht="3" customHeight="1"/>
    <row r="5" spans="12:23" ht="22.5" customHeight="1">
      <c r="L5" s="1" t="s">
        <v>629</v>
      </c>
      <c r="M5" s="1"/>
      <c r="N5" s="1"/>
      <c r="O5" s="1"/>
      <c r="P5" s="1"/>
      <c r="Q5" s="1"/>
      <c r="R5" s="1"/>
      <c r="S5" s="1"/>
      <c r="T5" s="1"/>
    </row>
    <row r="6" spans="12:23" ht="3" customHeight="1"/>
    <row r="7" spans="12:23">
      <c r="M7" t="s">
        <v>501</v>
      </c>
      <c r="O7" s="1" t="str">
        <f>IF(NameOrPr_ch="",IF(NameOrPr="","",NameOrPr),NameOrPr_ch)</f>
        <v>Комитет по тарифам и ценовой политике ЛО</v>
      </c>
      <c r="P7" s="1"/>
      <c r="Q7" s="1"/>
      <c r="R7" s="1"/>
      <c r="S7" s="1"/>
      <c r="T7" s="1"/>
    </row>
    <row r="8" spans="12:23">
      <c r="M8" t="s">
        <v>594</v>
      </c>
      <c r="O8" s="1" t="str">
        <f>IF(datePr_ch="",IF(datePr="","",datePr),datePr_ch)</f>
        <v>25.11.2022</v>
      </c>
      <c r="P8" s="1"/>
      <c r="Q8" s="1"/>
      <c r="R8" s="1"/>
      <c r="S8" s="1"/>
      <c r="T8" s="1"/>
    </row>
    <row r="9" spans="12:23">
      <c r="M9" t="s">
        <v>593</v>
      </c>
      <c r="O9" s="1" t="str">
        <f>IF(numberPr_ch="",IF(numberPr="","",numberPr),numberPr_ch)</f>
        <v>№472-п от 25.11.2022 г.; №513-п от 28.11.2022 г.</v>
      </c>
      <c r="P9" s="1"/>
      <c r="Q9" s="1"/>
      <c r="R9" s="1"/>
      <c r="S9" s="1"/>
      <c r="T9" s="1"/>
    </row>
    <row r="10" spans="12:23">
      <c r="M10" t="s">
        <v>500</v>
      </c>
      <c r="O10" s="1" t="str">
        <f>IF(IstPub_ch="",IF(IstPub="","",IstPub),IstPub_ch)</f>
        <v>https://tarif.lenobl.ru</v>
      </c>
      <c r="P10" s="1"/>
      <c r="Q10" s="1"/>
      <c r="R10" s="1"/>
      <c r="S10" s="1"/>
      <c r="T10" s="1"/>
    </row>
    <row r="11" spans="12:23" hidden="1">
      <c r="L11" s="1"/>
      <c r="M11" s="1"/>
      <c r="U11" t="s">
        <v>372</v>
      </c>
    </row>
    <row r="12" spans="12:23">
      <c r="O12" s="1"/>
      <c r="P12" s="1"/>
      <c r="Q12" s="1"/>
      <c r="R12" s="1"/>
      <c r="S12" s="1"/>
      <c r="T12" s="1"/>
      <c r="U12" s="1"/>
    </row>
    <row r="13" spans="12:23">
      <c r="L13" s="1" t="s">
        <v>453</v>
      </c>
      <c r="M13" s="1"/>
      <c r="N13" s="1"/>
      <c r="O13" s="1"/>
      <c r="P13" s="1"/>
      <c r="Q13" s="1"/>
      <c r="R13" s="1"/>
      <c r="S13" s="1"/>
      <c r="T13" s="1"/>
      <c r="U13" s="1"/>
      <c r="V13" s="1"/>
      <c r="W13" s="1" t="s">
        <v>454</v>
      </c>
    </row>
    <row r="14" spans="12:23" ht="14.25" customHeight="1">
      <c r="L14" s="1" t="s">
        <v>91</v>
      </c>
      <c r="M14" s="1" t="s">
        <v>637</v>
      </c>
      <c r="O14" s="1" t="s">
        <v>639</v>
      </c>
      <c r="P14" s="1"/>
      <c r="Q14" s="1"/>
      <c r="R14" s="1"/>
      <c r="S14" s="1"/>
      <c r="T14" s="1"/>
      <c r="U14" s="1" t="s">
        <v>340</v>
      </c>
      <c r="V14" s="1" t="s">
        <v>274</v>
      </c>
      <c r="W14" s="1"/>
    </row>
    <row r="15" spans="12:23" ht="14.25" customHeight="1">
      <c r="L15" s="1"/>
      <c r="M15" s="1"/>
      <c r="O15" s="1" t="s">
        <v>603</v>
      </c>
      <c r="P15" s="1" t="s">
        <v>270</v>
      </c>
      <c r="Q15" s="1"/>
      <c r="R15" s="1" t="s">
        <v>652</v>
      </c>
      <c r="S15" s="1"/>
      <c r="T15" s="1"/>
      <c r="U15" s="1"/>
      <c r="V15" s="1"/>
      <c r="W15" s="1"/>
    </row>
    <row r="16" spans="12:23" ht="33.75" customHeight="1">
      <c r="L16" s="1"/>
      <c r="M16" s="1"/>
      <c r="O16" s="1"/>
      <c r="P16" t="s">
        <v>604</v>
      </c>
      <c r="Q16" t="s">
        <v>6</v>
      </c>
      <c r="R16" t="s">
        <v>273</v>
      </c>
      <c r="S16" s="1" t="s">
        <v>272</v>
      </c>
      <c r="T16" s="1"/>
      <c r="U16" s="1"/>
      <c r="V16" s="1"/>
      <c r="W16" s="1"/>
    </row>
    <row r="17" spans="1:26">
      <c r="K17">
        <v>1</v>
      </c>
      <c r="L17" t="s">
        <v>92</v>
      </c>
      <c r="M17" t="s">
        <v>48</v>
      </c>
      <c r="N17" t="str">
        <f ca="1">OFFSET(N17,0,-1)</f>
        <v>2</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20</v>
      </c>
      <c r="O18" s="1"/>
      <c r="P18" s="1"/>
      <c r="Q18" s="1"/>
      <c r="R18" s="1"/>
      <c r="S18" s="1"/>
      <c r="T18" s="1"/>
      <c r="U18" s="1"/>
      <c r="V18" s="1"/>
      <c r="W18" t="s">
        <v>475</v>
      </c>
      <c r="Z18" t="str">
        <f t="shared" ref="Z18:Z31" si="0">IF(M18="","",M18 )</f>
        <v>Наименование тарифа</v>
      </c>
    </row>
    <row r="19" spans="1:26">
      <c r="A19" s="1"/>
      <c r="B19" s="1">
        <v>1</v>
      </c>
      <c r="L19" t="str">
        <f>mergeValue(A19) &amp;"."&amp; mergeValue(B19)</f>
        <v>1.1</v>
      </c>
      <c r="M19" t="s">
        <v>16</v>
      </c>
      <c r="O19" s="1"/>
      <c r="P19" s="1"/>
      <c r="Q19" s="1"/>
      <c r="R19" s="1"/>
      <c r="S19" s="1"/>
      <c r="T19" s="1"/>
      <c r="U19" s="1"/>
      <c r="V19" s="1"/>
      <c r="W19" t="s">
        <v>476</v>
      </c>
      <c r="Z19" t="str">
        <f t="shared" si="0"/>
        <v>Территория действия тарифа</v>
      </c>
    </row>
    <row r="20" spans="1:26">
      <c r="A20" s="1"/>
      <c r="B20" s="1"/>
      <c r="C20" s="1">
        <v>1</v>
      </c>
      <c r="L20" t="str">
        <f>mergeValue(A20) &amp;"."&amp; mergeValue(B20)&amp;"."&amp; mergeValue(C20)</f>
        <v>1.1.1</v>
      </c>
      <c r="M20" t="s">
        <v>7</v>
      </c>
      <c r="O20" s="1"/>
      <c r="P20" s="1"/>
      <c r="Q20" s="1"/>
      <c r="R20" s="1"/>
      <c r="S20" s="1"/>
      <c r="T20" s="1"/>
      <c r="U20" s="1"/>
      <c r="V20" s="1"/>
      <c r="W20" t="s">
        <v>631</v>
      </c>
      <c r="Z20" t="str">
        <f t="shared" si="0"/>
        <v xml:space="preserve">Наименование системы теплоснабжения </v>
      </c>
    </row>
    <row r="21" spans="1:26">
      <c r="A21" s="1"/>
      <c r="B21" s="1"/>
      <c r="C21" s="1"/>
      <c r="D21" s="1">
        <v>1</v>
      </c>
      <c r="L21" t="str">
        <f>mergeValue(A21) &amp;"."&amp; mergeValue(B21)&amp;"."&amp; mergeValue(C21)&amp;"."&amp; mergeValue(D21)</f>
        <v>1.1.1.1</v>
      </c>
      <c r="M21" t="s">
        <v>22</v>
      </c>
      <c r="O21" s="1"/>
      <c r="P21" s="1"/>
      <c r="Q21" s="1"/>
      <c r="R21" s="1"/>
      <c r="S21" s="1"/>
      <c r="T21" s="1"/>
      <c r="U21" s="1"/>
      <c r="V21" s="1"/>
      <c r="W21" t="s">
        <v>632</v>
      </c>
      <c r="Z21" t="str">
        <f t="shared" si="0"/>
        <v xml:space="preserve">Источник тепловой энергии  </v>
      </c>
    </row>
    <row r="22" spans="1:26">
      <c r="A22" s="1"/>
      <c r="B22" s="1"/>
      <c r="C22" s="1"/>
      <c r="D22" s="1"/>
      <c r="E22" s="1">
        <v>1</v>
      </c>
      <c r="H22">
        <v>1</v>
      </c>
      <c r="I22" s="1">
        <v>1</v>
      </c>
      <c r="L22" t="str">
        <f>mergeValue(A22) &amp;"."&amp; mergeValue(B22)&amp;"."&amp; mergeValue(C22)&amp;"."&amp; mergeValue(D22)&amp;"."&amp; mergeValue(E22)</f>
        <v>1.1.1.1.1</v>
      </c>
      <c r="M22" t="s">
        <v>9</v>
      </c>
      <c r="O22" s="1"/>
      <c r="P22" s="1"/>
      <c r="Q22" s="1"/>
      <c r="R22" s="1"/>
      <c r="S22" s="1"/>
      <c r="T22" s="1"/>
      <c r="U22" s="1"/>
      <c r="V22" s="1"/>
      <c r="W22" t="s">
        <v>636</v>
      </c>
      <c r="Z22" t="str">
        <f t="shared" si="0"/>
        <v>Схема подключения теплопотребляющей установки к коллектору источника тепловой энергии</v>
      </c>
    </row>
    <row r="23" spans="1:26">
      <c r="A23" s="1"/>
      <c r="B23" s="1"/>
      <c r="C23" s="1"/>
      <c r="D23" s="1"/>
      <c r="E23" s="1"/>
      <c r="F23" s="1">
        <v>1</v>
      </c>
      <c r="I23" s="1"/>
      <c r="J23" s="1">
        <v>1</v>
      </c>
      <c r="L23" t="str">
        <f>mergeValue(A23) &amp;"."&amp; mergeValue(B23)&amp;"."&amp; mergeValue(C23)&amp;"."&amp; mergeValue(D23)&amp;"."&amp; mergeValue(E23)&amp;"."&amp; mergeValue(F23)</f>
        <v>1.1.1.1.1.1</v>
      </c>
      <c r="M23" t="s">
        <v>10</v>
      </c>
      <c r="O23" s="1"/>
      <c r="P23" s="1"/>
      <c r="Q23" s="1"/>
      <c r="R23" s="1"/>
      <c r="S23" s="1"/>
      <c r="T23" s="1"/>
      <c r="U23" s="1"/>
      <c r="V23" s="1"/>
      <c r="W23" t="s">
        <v>634</v>
      </c>
      <c r="Z23" t="str">
        <f t="shared" si="0"/>
        <v>Группа потребителей</v>
      </c>
    </row>
    <row r="24" spans="1:26" ht="189" customHeight="1">
      <c r="A24" s="1"/>
      <c r="B24" s="1"/>
      <c r="C24" s="1"/>
      <c r="D24" s="1"/>
      <c r="E24" s="1"/>
      <c r="F24" s="1"/>
      <c r="G24">
        <v>1</v>
      </c>
      <c r="I24" s="1"/>
      <c r="J24" s="1"/>
      <c r="K24">
        <v>1</v>
      </c>
      <c r="L24" t="str">
        <f>mergeValue(A24) &amp;"."&amp; mergeValue(B24)&amp;"."&amp; mergeValue(C24)&amp;"."&amp; mergeValue(D24)&amp;"."&amp; mergeValue(E24)&amp;"."&amp; mergeValue(F24)&amp;"."&amp; mergeValue(G24)</f>
        <v>1.1.1.1.1.1.1</v>
      </c>
      <c r="R24" s="1"/>
      <c r="S24" s="1" t="s">
        <v>83</v>
      </c>
      <c r="T24" s="1"/>
      <c r="U24" s="1" t="s">
        <v>84</v>
      </c>
      <c r="W24" s="1" t="s">
        <v>653</v>
      </c>
      <c r="X24" t="str">
        <f>strCheckDate(O25:V25)</f>
        <v/>
      </c>
      <c r="Z24" t="str">
        <f t="shared" si="0"/>
        <v/>
      </c>
    </row>
    <row r="25" spans="1:26" ht="11.25" hidden="1" customHeight="1">
      <c r="A25" s="1"/>
      <c r="B25" s="1"/>
      <c r="C25" s="1"/>
      <c r="D25" s="1"/>
      <c r="E25" s="1"/>
      <c r="F25" s="1"/>
      <c r="I25" s="1"/>
      <c r="J25" s="1"/>
      <c r="Q25" t="str">
        <f>R24 &amp; "-" &amp; T24</f>
        <v>-</v>
      </c>
      <c r="R25" s="1"/>
      <c r="S25" s="1"/>
      <c r="T25" s="1"/>
      <c r="U25" s="1"/>
      <c r="W25" s="1"/>
      <c r="Z25" t="str">
        <f t="shared" si="0"/>
        <v/>
      </c>
    </row>
    <row r="26" spans="1:26" ht="15" customHeight="1">
      <c r="A26" s="1"/>
      <c r="B26" s="1"/>
      <c r="C26" s="1"/>
      <c r="D26" s="1"/>
      <c r="E26" s="1"/>
      <c r="F26" s="1"/>
      <c r="I26" s="1"/>
      <c r="J26" s="1"/>
      <c r="M26" t="s">
        <v>25</v>
      </c>
      <c r="W26" s="1"/>
      <c r="Z26" t="str">
        <f t="shared" si="0"/>
        <v>Добавить вид теплоносителя (параметры теплоносителя)</v>
      </c>
    </row>
    <row r="27" spans="1:26" ht="15" customHeight="1">
      <c r="A27" s="1"/>
      <c r="B27" s="1"/>
      <c r="C27" s="1"/>
      <c r="D27" s="1"/>
      <c r="E27" s="1"/>
      <c r="I27" s="1"/>
      <c r="M27" t="s">
        <v>11</v>
      </c>
      <c r="Z27" t="str">
        <f t="shared" si="0"/>
        <v>Добавить группу потребителей</v>
      </c>
    </row>
    <row r="28" spans="1:26" ht="15" customHeight="1">
      <c r="A28" s="1"/>
      <c r="B28" s="1"/>
      <c r="C28" s="1"/>
      <c r="D28" s="1"/>
      <c r="M28" t="s">
        <v>12</v>
      </c>
      <c r="Z28" t="str">
        <f t="shared" si="0"/>
        <v>Добавить схему подключения</v>
      </c>
    </row>
    <row r="29" spans="1:26" ht="15" customHeight="1">
      <c r="A29" s="1"/>
      <c r="B29" s="1"/>
      <c r="C29" s="1"/>
      <c r="M29" t="s">
        <v>17</v>
      </c>
      <c r="Z29" t="str">
        <f t="shared" si="0"/>
        <v>Добавить источник тепловой энергии</v>
      </c>
    </row>
    <row r="30" spans="1:26" ht="15" customHeight="1">
      <c r="A30" s="1"/>
      <c r="B30" s="1"/>
      <c r="M30" t="s">
        <v>18</v>
      </c>
      <c r="Z30" t="str">
        <f t="shared" si="0"/>
        <v>Добавить наименование системы теплоснабжения</v>
      </c>
    </row>
    <row r="31" spans="1:26" ht="15" customHeight="1">
      <c r="A31" s="1"/>
      <c r="M31" t="s">
        <v>19</v>
      </c>
      <c r="Z31" t="str">
        <f t="shared" si="0"/>
        <v>Добавить территорию действия тарифа</v>
      </c>
    </row>
    <row r="32" spans="1:26" ht="15" customHeight="1">
      <c r="M32" t="s">
        <v>308</v>
      </c>
    </row>
    <row r="34" spans="12:23" ht="90" customHeight="1">
      <c r="L34">
        <v>1</v>
      </c>
      <c r="M34" s="1" t="s">
        <v>630</v>
      </c>
      <c r="N34" s="1"/>
      <c r="O34" s="1"/>
      <c r="P34" s="1"/>
      <c r="Q34" s="1"/>
      <c r="R34" s="1"/>
      <c r="S34" s="1"/>
      <c r="T34" s="1"/>
      <c r="U34" s="1"/>
      <c r="V34" s="1"/>
      <c r="W34" s="1"/>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sheetPr codeName="List05_13">
    <tabColor theme="0" tint="-0.249977111117893"/>
  </sheetPr>
  <dimension ref="A1:J33"/>
  <sheetViews>
    <sheetView showGridLines="0" topLeftCell="E1" zoomScale="80" zoomScaleNormal="80" workbookViewId="0">
      <selection activeCell="F2" sqref="F2:H2"/>
    </sheetView>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48</v>
      </c>
    </row>
    <row r="2" spans="1:10">
      <c r="F2" s="1" t="s">
        <v>490</v>
      </c>
      <c r="G2" s="1"/>
      <c r="H2" s="1"/>
    </row>
    <row r="3" spans="1:10" ht="3" customHeight="1"/>
    <row r="4" spans="1:10">
      <c r="F4" s="1" t="s">
        <v>453</v>
      </c>
      <c r="G4" s="1"/>
      <c r="H4" s="1"/>
      <c r="I4" s="1" t="s">
        <v>454</v>
      </c>
    </row>
    <row r="5" spans="1:10" ht="11.25" customHeight="1">
      <c r="F5" t="s">
        <v>91</v>
      </c>
      <c r="G5" t="s">
        <v>456</v>
      </c>
      <c r="H5" t="s">
        <v>441</v>
      </c>
      <c r="I5" s="1"/>
    </row>
    <row r="6" spans="1:10" ht="12" customHeight="1">
      <c r="F6" t="s">
        <v>92</v>
      </c>
      <c r="G6">
        <v>2</v>
      </c>
      <c r="H6">
        <v>3</v>
      </c>
      <c r="I6">
        <v>4</v>
      </c>
      <c r="J6">
        <v>4</v>
      </c>
    </row>
    <row r="7" spans="1:10">
      <c r="F7">
        <v>1</v>
      </c>
      <c r="G7" t="s">
        <v>491</v>
      </c>
      <c r="H7" t="str">
        <f>IF(dateCh="","",dateCh)</f>
        <v>30.11.2022</v>
      </c>
      <c r="I7" t="s">
        <v>492</v>
      </c>
    </row>
    <row r="8" spans="1:10">
      <c r="A8" s="1">
        <v>1</v>
      </c>
      <c r="F8" t="str">
        <f>"2." &amp;mergeValue(A8)</f>
        <v>2.1</v>
      </c>
      <c r="G8" t="s">
        <v>493</v>
      </c>
      <c r="H8" t="str">
        <f>IF('Перечень тарифов'!R21="","наименование отсутствует","" &amp; 'Перечень тарифов'!R21 &amp; "")</f>
        <v>наименование отсутствует</v>
      </c>
      <c r="I8" t="s">
        <v>588</v>
      </c>
    </row>
    <row r="9" spans="1:10">
      <c r="A9" s="1"/>
      <c r="F9" t="str">
        <f>"3." &amp;mergeValue(A9)</f>
        <v>3.1</v>
      </c>
      <c r="G9" t="s">
        <v>494</v>
      </c>
      <c r="H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t="s">
        <v>586</v>
      </c>
    </row>
    <row r="10" spans="1:10">
      <c r="A10" s="1"/>
      <c r="F10" t="str">
        <f>"4."&amp;mergeValue(A10)</f>
        <v>4.1</v>
      </c>
      <c r="G10" t="s">
        <v>495</v>
      </c>
      <c r="H10" t="s">
        <v>457</v>
      </c>
    </row>
    <row r="11" spans="1:10">
      <c r="A11" s="1"/>
      <c r="B11" s="1">
        <v>1</v>
      </c>
      <c r="F11" t="str">
        <f>"4."&amp;mergeValue(A11) &amp;"."&amp;mergeValue(B11)</f>
        <v>4.1.1</v>
      </c>
      <c r="G11" t="s">
        <v>590</v>
      </c>
      <c r="H11" t="str">
        <f>IF(region_name="","",region_name)</f>
        <v>Ленинградская область</v>
      </c>
      <c r="I11" t="s">
        <v>498</v>
      </c>
    </row>
    <row r="12" spans="1:10">
      <c r="A12" s="1"/>
      <c r="B12" s="1"/>
      <c r="C12" s="1">
        <v>1</v>
      </c>
      <c r="F12" t="str">
        <f>"4."&amp;mergeValue(A12) &amp;"."&amp;mergeValue(B12)&amp;"."&amp;mergeValue(C12)</f>
        <v>4.1.1.1</v>
      </c>
      <c r="G12" t="s">
        <v>496</v>
      </c>
      <c r="H12" t="str">
        <f>IF(Территории!H13="","","" &amp; Территории!H13 &amp; "")</f>
        <v>Бокситогорский муниципальный район</v>
      </c>
      <c r="I12" t="s">
        <v>499</v>
      </c>
    </row>
    <row r="13" spans="1:10">
      <c r="A13" s="1"/>
      <c r="B13" s="1"/>
      <c r="C13" s="1"/>
      <c r="D13">
        <v>1</v>
      </c>
      <c r="F13" t="str">
        <f>"4."&amp;mergeValue(A13) &amp;"."&amp;mergeValue(B13)&amp;"."&amp;mergeValue(C13)&amp;"."&amp;mergeValue(D13)</f>
        <v>4.1.1.1.1</v>
      </c>
      <c r="G13" t="s">
        <v>497</v>
      </c>
      <c r="H13" t="str">
        <f>IF(Территории!R14="","","" &amp; Территории!R14 &amp; "")</f>
        <v>Бокситогорское (41603101)</v>
      </c>
      <c r="I13" t="s">
        <v>589</v>
      </c>
    </row>
    <row r="14" spans="1:10">
      <c r="A14" s="1">
        <v>2</v>
      </c>
      <c r="F14" t="str">
        <f>"2." &amp;mergeValue(A14)</f>
        <v>2.2</v>
      </c>
      <c r="G14" t="s">
        <v>493</v>
      </c>
      <c r="H14" t="str">
        <f>IF('Перечень тарифов'!R24="","наименование отсутствует","" &amp; 'Перечень тарифов'!R24 &amp; "")</f>
        <v>наименование отсутствует</v>
      </c>
      <c r="I14" t="s">
        <v>588</v>
      </c>
    </row>
    <row r="15" spans="1:10">
      <c r="A15" s="1"/>
      <c r="F15" t="str">
        <f>"3." &amp;mergeValue(A15)</f>
        <v>3.2</v>
      </c>
      <c r="G15" t="s">
        <v>494</v>
      </c>
      <c r="H1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t="s">
        <v>586</v>
      </c>
    </row>
    <row r="16" spans="1:10">
      <c r="A16" s="1"/>
      <c r="F16" t="str">
        <f>"4."&amp;mergeValue(A16)</f>
        <v>4.2</v>
      </c>
      <c r="G16" t="s">
        <v>495</v>
      </c>
      <c r="H16" t="s">
        <v>457</v>
      </c>
    </row>
    <row r="17" spans="1:9">
      <c r="A17" s="1"/>
      <c r="B17" s="1">
        <v>1</v>
      </c>
      <c r="F17" t="str">
        <f>"4."&amp;mergeValue(A17) &amp;"."&amp;mergeValue(B17)</f>
        <v>4.2.1</v>
      </c>
      <c r="G17" t="s">
        <v>590</v>
      </c>
      <c r="H17" t="str">
        <f>IF(region_name="","",region_name)</f>
        <v>Ленинградская область</v>
      </c>
      <c r="I17" t="s">
        <v>498</v>
      </c>
    </row>
    <row r="18" spans="1:9">
      <c r="A18" s="1"/>
      <c r="B18" s="1"/>
      <c r="C18" s="1">
        <v>1</v>
      </c>
      <c r="F18" t="str">
        <f>"4."&amp;mergeValue(A18) &amp;"."&amp;mergeValue(B18)&amp;"."&amp;mergeValue(C18)</f>
        <v>4.2.1.1</v>
      </c>
      <c r="G18" t="s">
        <v>496</v>
      </c>
      <c r="H18" t="str">
        <f>IF(Территории!H16="","","" &amp; Территории!H16 &amp; "")</f>
        <v>Бокситогорский муниципальный район</v>
      </c>
      <c r="I18" t="s">
        <v>499</v>
      </c>
    </row>
    <row r="19" spans="1:9">
      <c r="A19" s="1"/>
      <c r="B19" s="1"/>
      <c r="C19" s="1"/>
      <c r="D19">
        <v>1</v>
      </c>
      <c r="F19" t="str">
        <f>"4."&amp;mergeValue(A19) &amp;"."&amp;mergeValue(B19)&amp;"."&amp;mergeValue(C19)&amp;"."&amp;mergeValue(D19)</f>
        <v>4.2.1.1.1</v>
      </c>
      <c r="G19" t="s">
        <v>497</v>
      </c>
      <c r="H19" t="str">
        <f>IF(Территории!R17="","","" &amp; Территории!R17 &amp; "")</f>
        <v>Большедворское (41603412)</v>
      </c>
      <c r="I19" t="s">
        <v>589</v>
      </c>
    </row>
    <row r="20" spans="1:9">
      <c r="A20" s="1">
        <v>3</v>
      </c>
      <c r="F20" t="str">
        <f>"2." &amp;mergeValue(A20)</f>
        <v>2.3</v>
      </c>
      <c r="G20" t="s">
        <v>493</v>
      </c>
      <c r="H20" t="str">
        <f>IF('Перечень тарифов'!R27="","наименование отсутствует","" &amp; 'Перечень тарифов'!R27 &amp; "")</f>
        <v>наименование отсутствует</v>
      </c>
      <c r="I20" t="s">
        <v>588</v>
      </c>
    </row>
    <row r="21" spans="1:9">
      <c r="A21" s="1"/>
      <c r="F21" t="str">
        <f>"3." &amp;mergeValue(A21)</f>
        <v>3.3</v>
      </c>
      <c r="G21" t="s">
        <v>494</v>
      </c>
      <c r="H2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t="s">
        <v>586</v>
      </c>
    </row>
    <row r="22" spans="1:9">
      <c r="A22" s="1"/>
      <c r="F22" t="str">
        <f>"4."&amp;mergeValue(A22)</f>
        <v>4.3</v>
      </c>
      <c r="G22" t="s">
        <v>495</v>
      </c>
      <c r="H22" t="s">
        <v>457</v>
      </c>
    </row>
    <row r="23" spans="1:9">
      <c r="A23" s="1"/>
      <c r="B23" s="1">
        <v>1</v>
      </c>
      <c r="F23" t="str">
        <f>"4."&amp;mergeValue(A23) &amp;"."&amp;mergeValue(B23)</f>
        <v>4.3.1</v>
      </c>
      <c r="G23" t="s">
        <v>590</v>
      </c>
      <c r="H23" t="str">
        <f>IF(region_name="","",region_name)</f>
        <v>Ленинградская область</v>
      </c>
      <c r="I23" t="s">
        <v>498</v>
      </c>
    </row>
    <row r="24" spans="1:9">
      <c r="A24" s="1"/>
      <c r="B24" s="1"/>
      <c r="C24" s="1">
        <v>1</v>
      </c>
      <c r="F24" t="str">
        <f>"4."&amp;mergeValue(A24) &amp;"."&amp;mergeValue(B24)&amp;"."&amp;mergeValue(C24)</f>
        <v>4.3.1.1</v>
      </c>
      <c r="G24" t="s">
        <v>496</v>
      </c>
      <c r="H24" t="str">
        <f>IF(Территории!H19="","","" &amp; Территории!H19 &amp; "")</f>
        <v>Бокситогорский муниципальный район</v>
      </c>
      <c r="I24" t="s">
        <v>499</v>
      </c>
    </row>
    <row r="25" spans="1:9">
      <c r="A25" s="1"/>
      <c r="B25" s="1"/>
      <c r="C25" s="1"/>
      <c r="D25">
        <v>1</v>
      </c>
      <c r="F25" t="str">
        <f>"4."&amp;mergeValue(A25) &amp;"."&amp;mergeValue(B25)&amp;"."&amp;mergeValue(C25)&amp;"."&amp;mergeValue(D25)</f>
        <v>4.3.1.1.1</v>
      </c>
      <c r="G25" t="s">
        <v>497</v>
      </c>
      <c r="H25" t="str">
        <f>IF(Территории!R20="","","" &amp; Территории!R20 &amp; "")</f>
        <v>Борское (41603416)</v>
      </c>
      <c r="I25" t="s">
        <v>589</v>
      </c>
    </row>
    <row r="26" spans="1:9">
      <c r="A26" s="1">
        <v>4</v>
      </c>
      <c r="F26" t="str">
        <f>"2." &amp;mergeValue(A26)</f>
        <v>2.4</v>
      </c>
      <c r="G26" t="s">
        <v>493</v>
      </c>
      <c r="H26" t="str">
        <f>IF('Перечень тарифов'!R31="","наименование отсутствует","" &amp; 'Перечень тарифов'!R31 &amp; "")</f>
        <v>наименование отсутствует</v>
      </c>
      <c r="I26" t="s">
        <v>588</v>
      </c>
    </row>
    <row r="27" spans="1:9">
      <c r="A27" s="1"/>
      <c r="F27" t="str">
        <f>"3." &amp;mergeValue(A27)</f>
        <v>3.4</v>
      </c>
      <c r="G27" t="s">
        <v>494</v>
      </c>
      <c r="H2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t="s">
        <v>586</v>
      </c>
    </row>
    <row r="28" spans="1:9">
      <c r="A28" s="1"/>
      <c r="F28" t="str">
        <f>"4."&amp;mergeValue(A28)</f>
        <v>4.4</v>
      </c>
      <c r="G28" t="s">
        <v>495</v>
      </c>
      <c r="H28" t="s">
        <v>457</v>
      </c>
    </row>
    <row r="29" spans="1:9">
      <c r="A29" s="1"/>
      <c r="B29" s="1">
        <v>1</v>
      </c>
      <c r="F29" t="str">
        <f>"4."&amp;mergeValue(A29) &amp;"."&amp;mergeValue(B29)</f>
        <v>4.4.1</v>
      </c>
      <c r="G29" t="s">
        <v>590</v>
      </c>
      <c r="H29" t="str">
        <f>IF(region_name="","",region_name)</f>
        <v>Ленинградская область</v>
      </c>
      <c r="I29" t="s">
        <v>498</v>
      </c>
    </row>
    <row r="30" spans="1:9">
      <c r="A30" s="1"/>
      <c r="B30" s="1"/>
      <c r="C30" s="1">
        <v>1</v>
      </c>
      <c r="F30" t="str">
        <f>"4."&amp;mergeValue(A30) &amp;"."&amp;mergeValue(B30)&amp;"."&amp;mergeValue(C30)</f>
        <v>4.4.1.1</v>
      </c>
      <c r="G30" t="s">
        <v>496</v>
      </c>
      <c r="H30" t="str">
        <f>IF(Территории!H13="","","" &amp; Территории!H13 &amp; "")</f>
        <v>Бокситогорский муниципальный район</v>
      </c>
      <c r="I30" t="s">
        <v>499</v>
      </c>
    </row>
    <row r="31" spans="1:9">
      <c r="A31" s="1"/>
      <c r="B31" s="1"/>
      <c r="C31" s="1"/>
      <c r="D31">
        <v>1</v>
      </c>
      <c r="F31" t="str">
        <f>"4."&amp;mergeValue(A31) &amp;"."&amp;mergeValue(B31)&amp;"."&amp;mergeValue(C31)&amp;"."&amp;mergeValue(D31)</f>
        <v>4.4.1.1.1</v>
      </c>
      <c r="G31" t="s">
        <v>497</v>
      </c>
      <c r="H31" t="str">
        <f>IF(Территории!R14="","","" &amp; Территории!R14 &amp; "")</f>
        <v>Бокситогорское (41603101)</v>
      </c>
      <c r="I31" t="s">
        <v>589</v>
      </c>
    </row>
    <row r="32" spans="1:9" ht="3" customHeight="1"/>
    <row r="33" spans="7:8" ht="15" customHeight="1">
      <c r="G33" s="1" t="s">
        <v>591</v>
      </c>
      <c r="H33" s="1"/>
    </row>
  </sheetData>
  <sheetProtection sheet="1" objects="1" scenarios="1" formatColumns="0" formatRows="0"/>
  <mergeCells count="16">
    <mergeCell ref="A26:A31"/>
    <mergeCell ref="B29:B31"/>
    <mergeCell ref="C30:C31"/>
    <mergeCell ref="G33:H33"/>
    <mergeCell ref="F2:H2"/>
    <mergeCell ref="F4:H4"/>
    <mergeCell ref="A20:A25"/>
    <mergeCell ref="B23:B25"/>
    <mergeCell ref="C24:C25"/>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List06_13">
    <tabColor rgb="FFEAEBEE"/>
    <pageSetUpPr fitToPage="1"/>
  </sheetPr>
  <dimension ref="A1:Z89"/>
  <sheetViews>
    <sheetView showGridLines="0" topLeftCell="I4" zoomScale="80" zoomScaleNormal="80" workbookViewId="0">
      <selection activeCell="L5" sqref="L5:T5"/>
    </sheetView>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9.7109375" customWidth="1"/>
    <col min="16"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 min="257" max="264" width="0" hidden="1" customWidth="1"/>
    <col min="265" max="265" width="3.7109375" customWidth="1"/>
    <col min="266" max="266" width="3.85546875" customWidth="1"/>
    <col min="267" max="267" width="3.7109375" customWidth="1"/>
    <col min="268" max="268" width="12.7109375" customWidth="1"/>
    <col min="269" max="269" width="52.7109375" customWidth="1"/>
    <col min="270" max="273" width="0" hidden="1" customWidth="1"/>
    <col min="274" max="274" width="12.28515625" customWidth="1"/>
    <col min="275" max="275" width="6.42578125" customWidth="1"/>
    <col min="276" max="276" width="12.28515625" customWidth="1"/>
    <col min="277" max="277" width="0" hidden="1" customWidth="1"/>
    <col min="278" max="278" width="3.7109375" customWidth="1"/>
    <col min="279" max="279" width="11.140625" bestFit="1" customWidth="1"/>
    <col min="282" max="282" width="11.140625" customWidth="1"/>
    <col min="513" max="520" width="0" hidden="1" customWidth="1"/>
    <col min="521" max="521" width="3.7109375" customWidth="1"/>
    <col min="522" max="522" width="3.85546875" customWidth="1"/>
    <col min="523" max="523" width="3.7109375" customWidth="1"/>
    <col min="524" max="524" width="12.7109375" customWidth="1"/>
    <col min="525" max="525" width="52.7109375" customWidth="1"/>
    <col min="526" max="529" width="0" hidden="1" customWidth="1"/>
    <col min="530" max="530" width="12.28515625" customWidth="1"/>
    <col min="531" max="531" width="6.42578125" customWidth="1"/>
    <col min="532" max="532" width="12.28515625" customWidth="1"/>
    <col min="533" max="533" width="0" hidden="1" customWidth="1"/>
    <col min="534" max="534" width="3.7109375" customWidth="1"/>
    <col min="535" max="535" width="11.140625" bestFit="1" customWidth="1"/>
    <col min="538" max="538" width="11.140625" customWidth="1"/>
    <col min="769" max="776" width="0" hidden="1" customWidth="1"/>
    <col min="777" max="777" width="3.7109375" customWidth="1"/>
    <col min="778" max="778" width="3.85546875" customWidth="1"/>
    <col min="779" max="779" width="3.7109375" customWidth="1"/>
    <col min="780" max="780" width="12.7109375" customWidth="1"/>
    <col min="781" max="781" width="52.7109375" customWidth="1"/>
    <col min="782" max="785" width="0" hidden="1" customWidth="1"/>
    <col min="786" max="786" width="12.28515625" customWidth="1"/>
    <col min="787" max="787" width="6.42578125" customWidth="1"/>
    <col min="788" max="788" width="12.28515625" customWidth="1"/>
    <col min="789" max="789" width="0" hidden="1" customWidth="1"/>
    <col min="790" max="790" width="3.7109375" customWidth="1"/>
    <col min="791" max="791" width="11.140625" bestFit="1" customWidth="1"/>
    <col min="794" max="794" width="11.140625" customWidth="1"/>
    <col min="1025" max="1032" width="0" hidden="1" customWidth="1"/>
    <col min="1033" max="1033" width="3.7109375" customWidth="1"/>
    <col min="1034" max="1034" width="3.85546875" customWidth="1"/>
    <col min="1035" max="1035" width="3.7109375" customWidth="1"/>
    <col min="1036" max="1036" width="12.7109375" customWidth="1"/>
    <col min="1037" max="1037" width="52.7109375" customWidth="1"/>
    <col min="1038" max="1041" width="0" hidden="1" customWidth="1"/>
    <col min="1042" max="1042" width="12.28515625" customWidth="1"/>
    <col min="1043" max="1043" width="6.42578125" customWidth="1"/>
    <col min="1044" max="1044" width="12.28515625" customWidth="1"/>
    <col min="1045" max="1045" width="0" hidden="1" customWidth="1"/>
    <col min="1046" max="1046" width="3.7109375" customWidth="1"/>
    <col min="1047" max="1047" width="11.140625" bestFit="1" customWidth="1"/>
    <col min="1050" max="1050" width="11.140625" customWidth="1"/>
    <col min="1281" max="1288" width="0" hidden="1" customWidth="1"/>
    <col min="1289" max="1289" width="3.7109375" customWidth="1"/>
    <col min="1290" max="1290" width="3.85546875" customWidth="1"/>
    <col min="1291" max="1291" width="3.7109375" customWidth="1"/>
    <col min="1292" max="1292" width="12.7109375" customWidth="1"/>
    <col min="1293" max="1293" width="52.7109375" customWidth="1"/>
    <col min="1294" max="1297" width="0" hidden="1" customWidth="1"/>
    <col min="1298" max="1298" width="12.28515625" customWidth="1"/>
    <col min="1299" max="1299" width="6.42578125" customWidth="1"/>
    <col min="1300" max="1300" width="12.28515625" customWidth="1"/>
    <col min="1301" max="1301" width="0" hidden="1" customWidth="1"/>
    <col min="1302" max="1302" width="3.7109375" customWidth="1"/>
    <col min="1303" max="1303" width="11.140625" bestFit="1" customWidth="1"/>
    <col min="1306" max="1306" width="11.140625" customWidth="1"/>
    <col min="1537" max="1544" width="0" hidden="1" customWidth="1"/>
    <col min="1545" max="1545" width="3.7109375" customWidth="1"/>
    <col min="1546" max="1546" width="3.85546875" customWidth="1"/>
    <col min="1547" max="1547" width="3.7109375" customWidth="1"/>
    <col min="1548" max="1548" width="12.7109375" customWidth="1"/>
    <col min="1549" max="1549" width="52.7109375" customWidth="1"/>
    <col min="1550" max="1553" width="0" hidden="1" customWidth="1"/>
    <col min="1554" max="1554" width="12.28515625" customWidth="1"/>
    <col min="1555" max="1555" width="6.42578125" customWidth="1"/>
    <col min="1556" max="1556" width="12.28515625" customWidth="1"/>
    <col min="1557" max="1557" width="0" hidden="1" customWidth="1"/>
    <col min="1558" max="1558" width="3.7109375" customWidth="1"/>
    <col min="1559" max="1559" width="11.140625" bestFit="1" customWidth="1"/>
    <col min="1562" max="1562" width="11.140625" customWidth="1"/>
    <col min="1793" max="1800" width="0" hidden="1" customWidth="1"/>
    <col min="1801" max="1801" width="3.7109375" customWidth="1"/>
    <col min="1802" max="1802" width="3.85546875" customWidth="1"/>
    <col min="1803" max="1803" width="3.7109375" customWidth="1"/>
    <col min="1804" max="1804" width="12.7109375" customWidth="1"/>
    <col min="1805" max="1805" width="52.7109375" customWidth="1"/>
    <col min="1806" max="1809" width="0" hidden="1" customWidth="1"/>
    <col min="1810" max="1810" width="12.28515625" customWidth="1"/>
    <col min="1811" max="1811" width="6.42578125" customWidth="1"/>
    <col min="1812" max="1812" width="12.28515625" customWidth="1"/>
    <col min="1813" max="1813" width="0" hidden="1" customWidth="1"/>
    <col min="1814" max="1814" width="3.7109375" customWidth="1"/>
    <col min="1815" max="1815" width="11.140625" bestFit="1" customWidth="1"/>
    <col min="1818" max="1818" width="11.140625" customWidth="1"/>
    <col min="2049" max="2056" width="0" hidden="1" customWidth="1"/>
    <col min="2057" max="2057" width="3.7109375" customWidth="1"/>
    <col min="2058" max="2058" width="3.85546875" customWidth="1"/>
    <col min="2059" max="2059" width="3.7109375" customWidth="1"/>
    <col min="2060" max="2060" width="12.7109375" customWidth="1"/>
    <col min="2061" max="2061" width="52.7109375" customWidth="1"/>
    <col min="2062" max="2065" width="0" hidden="1" customWidth="1"/>
    <col min="2066" max="2066" width="12.28515625" customWidth="1"/>
    <col min="2067" max="2067" width="6.42578125" customWidth="1"/>
    <col min="2068" max="2068" width="12.28515625" customWidth="1"/>
    <col min="2069" max="2069" width="0" hidden="1" customWidth="1"/>
    <col min="2070" max="2070" width="3.7109375" customWidth="1"/>
    <col min="2071" max="2071" width="11.140625" bestFit="1" customWidth="1"/>
    <col min="2074" max="2074" width="11.140625" customWidth="1"/>
    <col min="2305" max="2312" width="0" hidden="1" customWidth="1"/>
    <col min="2313" max="2313" width="3.7109375" customWidth="1"/>
    <col min="2314" max="2314" width="3.85546875" customWidth="1"/>
    <col min="2315" max="2315" width="3.7109375" customWidth="1"/>
    <col min="2316" max="2316" width="12.7109375" customWidth="1"/>
    <col min="2317" max="2317" width="52.7109375" customWidth="1"/>
    <col min="2318" max="2321" width="0" hidden="1" customWidth="1"/>
    <col min="2322" max="2322" width="12.28515625" customWidth="1"/>
    <col min="2323" max="2323" width="6.42578125" customWidth="1"/>
    <col min="2324" max="2324" width="12.28515625" customWidth="1"/>
    <col min="2325" max="2325" width="0" hidden="1" customWidth="1"/>
    <col min="2326" max="2326" width="3.7109375" customWidth="1"/>
    <col min="2327" max="2327" width="11.140625" bestFit="1" customWidth="1"/>
    <col min="2330" max="2330" width="11.140625" customWidth="1"/>
    <col min="2561" max="2568" width="0" hidden="1" customWidth="1"/>
    <col min="2569" max="2569" width="3.7109375" customWidth="1"/>
    <col min="2570" max="2570" width="3.85546875" customWidth="1"/>
    <col min="2571" max="2571" width="3.7109375" customWidth="1"/>
    <col min="2572" max="2572" width="12.7109375" customWidth="1"/>
    <col min="2573" max="2573" width="52.7109375" customWidth="1"/>
    <col min="2574" max="2577" width="0" hidden="1" customWidth="1"/>
    <col min="2578" max="2578" width="12.28515625" customWidth="1"/>
    <col min="2579" max="2579" width="6.42578125" customWidth="1"/>
    <col min="2580" max="2580" width="12.28515625" customWidth="1"/>
    <col min="2581" max="2581" width="0" hidden="1" customWidth="1"/>
    <col min="2582" max="2582" width="3.7109375" customWidth="1"/>
    <col min="2583" max="2583" width="11.140625" bestFit="1" customWidth="1"/>
    <col min="2586" max="2586" width="11.140625" customWidth="1"/>
    <col min="2817" max="2824" width="0" hidden="1" customWidth="1"/>
    <col min="2825" max="2825" width="3.7109375" customWidth="1"/>
    <col min="2826" max="2826" width="3.85546875" customWidth="1"/>
    <col min="2827" max="2827" width="3.7109375" customWidth="1"/>
    <col min="2828" max="2828" width="12.7109375" customWidth="1"/>
    <col min="2829" max="2829" width="52.7109375" customWidth="1"/>
    <col min="2830" max="2833" width="0" hidden="1" customWidth="1"/>
    <col min="2834" max="2834" width="12.28515625" customWidth="1"/>
    <col min="2835" max="2835" width="6.42578125" customWidth="1"/>
    <col min="2836" max="2836" width="12.28515625" customWidth="1"/>
    <col min="2837" max="2837" width="0" hidden="1" customWidth="1"/>
    <col min="2838" max="2838" width="3.7109375" customWidth="1"/>
    <col min="2839" max="2839" width="11.140625" bestFit="1" customWidth="1"/>
    <col min="2842" max="2842" width="11.140625" customWidth="1"/>
    <col min="3073" max="3080" width="0" hidden="1" customWidth="1"/>
    <col min="3081" max="3081" width="3.7109375" customWidth="1"/>
    <col min="3082" max="3082" width="3.85546875" customWidth="1"/>
    <col min="3083" max="3083" width="3.7109375" customWidth="1"/>
    <col min="3084" max="3084" width="12.7109375" customWidth="1"/>
    <col min="3085" max="3085" width="52.7109375" customWidth="1"/>
    <col min="3086" max="3089" width="0" hidden="1" customWidth="1"/>
    <col min="3090" max="3090" width="12.28515625" customWidth="1"/>
    <col min="3091" max="3091" width="6.42578125" customWidth="1"/>
    <col min="3092" max="3092" width="12.28515625" customWidth="1"/>
    <col min="3093" max="3093" width="0" hidden="1" customWidth="1"/>
    <col min="3094" max="3094" width="3.7109375" customWidth="1"/>
    <col min="3095" max="3095" width="11.140625" bestFit="1" customWidth="1"/>
    <col min="3098" max="3098" width="11.140625" customWidth="1"/>
    <col min="3329" max="3336" width="0" hidden="1" customWidth="1"/>
    <col min="3337" max="3337" width="3.7109375" customWidth="1"/>
    <col min="3338" max="3338" width="3.85546875" customWidth="1"/>
    <col min="3339" max="3339" width="3.7109375" customWidth="1"/>
    <col min="3340" max="3340" width="12.7109375" customWidth="1"/>
    <col min="3341" max="3341" width="52.7109375" customWidth="1"/>
    <col min="3342" max="3345" width="0" hidden="1" customWidth="1"/>
    <col min="3346" max="3346" width="12.28515625" customWidth="1"/>
    <col min="3347" max="3347" width="6.42578125" customWidth="1"/>
    <col min="3348" max="3348" width="12.28515625" customWidth="1"/>
    <col min="3349" max="3349" width="0" hidden="1" customWidth="1"/>
    <col min="3350" max="3350" width="3.7109375" customWidth="1"/>
    <col min="3351" max="3351" width="11.140625" bestFit="1" customWidth="1"/>
    <col min="3354" max="3354" width="11.140625" customWidth="1"/>
    <col min="3585" max="3592" width="0" hidden="1" customWidth="1"/>
    <col min="3593" max="3593" width="3.7109375" customWidth="1"/>
    <col min="3594" max="3594" width="3.85546875" customWidth="1"/>
    <col min="3595" max="3595" width="3.7109375" customWidth="1"/>
    <col min="3596" max="3596" width="12.7109375" customWidth="1"/>
    <col min="3597" max="3597" width="52.7109375" customWidth="1"/>
    <col min="3598" max="3601" width="0" hidden="1" customWidth="1"/>
    <col min="3602" max="3602" width="12.28515625" customWidth="1"/>
    <col min="3603" max="3603" width="6.42578125" customWidth="1"/>
    <col min="3604" max="3604" width="12.28515625" customWidth="1"/>
    <col min="3605" max="3605" width="0" hidden="1" customWidth="1"/>
    <col min="3606" max="3606" width="3.7109375" customWidth="1"/>
    <col min="3607" max="3607" width="11.140625" bestFit="1" customWidth="1"/>
    <col min="3610" max="3610" width="11.140625" customWidth="1"/>
    <col min="3841" max="3848" width="0" hidden="1" customWidth="1"/>
    <col min="3849" max="3849" width="3.7109375" customWidth="1"/>
    <col min="3850" max="3850" width="3.85546875" customWidth="1"/>
    <col min="3851" max="3851" width="3.7109375" customWidth="1"/>
    <col min="3852" max="3852" width="12.7109375" customWidth="1"/>
    <col min="3853" max="3853" width="52.7109375" customWidth="1"/>
    <col min="3854" max="3857" width="0" hidden="1" customWidth="1"/>
    <col min="3858" max="3858" width="12.28515625" customWidth="1"/>
    <col min="3859" max="3859" width="6.42578125" customWidth="1"/>
    <col min="3860" max="3860" width="12.28515625" customWidth="1"/>
    <col min="3861" max="3861" width="0" hidden="1" customWidth="1"/>
    <col min="3862" max="3862" width="3.7109375" customWidth="1"/>
    <col min="3863" max="3863" width="11.140625" bestFit="1" customWidth="1"/>
    <col min="3866" max="3866" width="11.140625" customWidth="1"/>
    <col min="4097" max="4104" width="0" hidden="1" customWidth="1"/>
    <col min="4105" max="4105" width="3.7109375" customWidth="1"/>
    <col min="4106" max="4106" width="3.85546875" customWidth="1"/>
    <col min="4107" max="4107" width="3.7109375" customWidth="1"/>
    <col min="4108" max="4108" width="12.7109375" customWidth="1"/>
    <col min="4109" max="4109" width="52.7109375" customWidth="1"/>
    <col min="4110" max="4113" width="0" hidden="1" customWidth="1"/>
    <col min="4114" max="4114" width="12.28515625" customWidth="1"/>
    <col min="4115" max="4115" width="6.42578125" customWidth="1"/>
    <col min="4116" max="4116" width="12.28515625" customWidth="1"/>
    <col min="4117" max="4117" width="0" hidden="1" customWidth="1"/>
    <col min="4118" max="4118" width="3.7109375" customWidth="1"/>
    <col min="4119" max="4119" width="11.140625" bestFit="1" customWidth="1"/>
    <col min="4122" max="4122" width="11.140625" customWidth="1"/>
    <col min="4353" max="4360" width="0" hidden="1" customWidth="1"/>
    <col min="4361" max="4361" width="3.7109375" customWidth="1"/>
    <col min="4362" max="4362" width="3.85546875" customWidth="1"/>
    <col min="4363" max="4363" width="3.7109375" customWidth="1"/>
    <col min="4364" max="4364" width="12.7109375" customWidth="1"/>
    <col min="4365" max="4365" width="52.7109375" customWidth="1"/>
    <col min="4366" max="4369" width="0" hidden="1" customWidth="1"/>
    <col min="4370" max="4370" width="12.28515625" customWidth="1"/>
    <col min="4371" max="4371" width="6.42578125" customWidth="1"/>
    <col min="4372" max="4372" width="12.28515625" customWidth="1"/>
    <col min="4373" max="4373" width="0" hidden="1" customWidth="1"/>
    <col min="4374" max="4374" width="3.7109375" customWidth="1"/>
    <col min="4375" max="4375" width="11.140625" bestFit="1" customWidth="1"/>
    <col min="4378" max="4378" width="11.140625" customWidth="1"/>
    <col min="4609" max="4616" width="0" hidden="1" customWidth="1"/>
    <col min="4617" max="4617" width="3.7109375" customWidth="1"/>
    <col min="4618" max="4618" width="3.85546875" customWidth="1"/>
    <col min="4619" max="4619" width="3.7109375" customWidth="1"/>
    <col min="4620" max="4620" width="12.7109375" customWidth="1"/>
    <col min="4621" max="4621" width="52.7109375" customWidth="1"/>
    <col min="4622" max="4625" width="0" hidden="1" customWidth="1"/>
    <col min="4626" max="4626" width="12.28515625" customWidth="1"/>
    <col min="4627" max="4627" width="6.42578125" customWidth="1"/>
    <col min="4628" max="4628" width="12.28515625" customWidth="1"/>
    <col min="4629" max="4629" width="0" hidden="1" customWidth="1"/>
    <col min="4630" max="4630" width="3.7109375" customWidth="1"/>
    <col min="4631" max="4631" width="11.140625" bestFit="1" customWidth="1"/>
    <col min="4634" max="4634" width="11.140625" customWidth="1"/>
    <col min="4865" max="4872" width="0" hidden="1" customWidth="1"/>
    <col min="4873" max="4873" width="3.7109375" customWidth="1"/>
    <col min="4874" max="4874" width="3.85546875" customWidth="1"/>
    <col min="4875" max="4875" width="3.7109375" customWidth="1"/>
    <col min="4876" max="4876" width="12.7109375" customWidth="1"/>
    <col min="4877" max="4877" width="52.7109375" customWidth="1"/>
    <col min="4878" max="4881" width="0" hidden="1" customWidth="1"/>
    <col min="4882" max="4882" width="12.28515625" customWidth="1"/>
    <col min="4883" max="4883" width="6.42578125" customWidth="1"/>
    <col min="4884" max="4884" width="12.28515625" customWidth="1"/>
    <col min="4885" max="4885" width="0" hidden="1" customWidth="1"/>
    <col min="4886" max="4886" width="3.7109375" customWidth="1"/>
    <col min="4887" max="4887" width="11.140625" bestFit="1" customWidth="1"/>
    <col min="4890" max="4890" width="11.140625" customWidth="1"/>
    <col min="5121" max="5128" width="0" hidden="1" customWidth="1"/>
    <col min="5129" max="5129" width="3.7109375" customWidth="1"/>
    <col min="5130" max="5130" width="3.85546875" customWidth="1"/>
    <col min="5131" max="5131" width="3.7109375" customWidth="1"/>
    <col min="5132" max="5132" width="12.7109375" customWidth="1"/>
    <col min="5133" max="5133" width="52.7109375" customWidth="1"/>
    <col min="5134" max="5137" width="0" hidden="1" customWidth="1"/>
    <col min="5138" max="5138" width="12.28515625" customWidth="1"/>
    <col min="5139" max="5139" width="6.42578125" customWidth="1"/>
    <col min="5140" max="5140" width="12.28515625" customWidth="1"/>
    <col min="5141" max="5141" width="0" hidden="1" customWidth="1"/>
    <col min="5142" max="5142" width="3.7109375" customWidth="1"/>
    <col min="5143" max="5143" width="11.140625" bestFit="1" customWidth="1"/>
    <col min="5146" max="5146" width="11.140625" customWidth="1"/>
    <col min="5377" max="5384" width="0" hidden="1" customWidth="1"/>
    <col min="5385" max="5385" width="3.7109375" customWidth="1"/>
    <col min="5386" max="5386" width="3.85546875" customWidth="1"/>
    <col min="5387" max="5387" width="3.7109375" customWidth="1"/>
    <col min="5388" max="5388" width="12.7109375" customWidth="1"/>
    <col min="5389" max="5389" width="52.7109375" customWidth="1"/>
    <col min="5390" max="5393" width="0" hidden="1" customWidth="1"/>
    <col min="5394" max="5394" width="12.28515625" customWidth="1"/>
    <col min="5395" max="5395" width="6.42578125" customWidth="1"/>
    <col min="5396" max="5396" width="12.28515625" customWidth="1"/>
    <col min="5397" max="5397" width="0" hidden="1" customWidth="1"/>
    <col min="5398" max="5398" width="3.7109375" customWidth="1"/>
    <col min="5399" max="5399" width="11.140625" bestFit="1" customWidth="1"/>
    <col min="5402" max="5402" width="11.140625" customWidth="1"/>
    <col min="5633" max="5640" width="0" hidden="1" customWidth="1"/>
    <col min="5641" max="5641" width="3.7109375" customWidth="1"/>
    <col min="5642" max="5642" width="3.85546875" customWidth="1"/>
    <col min="5643" max="5643" width="3.7109375" customWidth="1"/>
    <col min="5644" max="5644" width="12.7109375" customWidth="1"/>
    <col min="5645" max="5645" width="52.7109375" customWidth="1"/>
    <col min="5646" max="5649" width="0" hidden="1" customWidth="1"/>
    <col min="5650" max="5650" width="12.28515625" customWidth="1"/>
    <col min="5651" max="5651" width="6.42578125" customWidth="1"/>
    <col min="5652" max="5652" width="12.28515625" customWidth="1"/>
    <col min="5653" max="5653" width="0" hidden="1" customWidth="1"/>
    <col min="5654" max="5654" width="3.7109375" customWidth="1"/>
    <col min="5655" max="5655" width="11.140625" bestFit="1" customWidth="1"/>
    <col min="5658" max="5658" width="11.140625" customWidth="1"/>
    <col min="5889" max="5896" width="0" hidden="1" customWidth="1"/>
    <col min="5897" max="5897" width="3.7109375" customWidth="1"/>
    <col min="5898" max="5898" width="3.85546875" customWidth="1"/>
    <col min="5899" max="5899" width="3.7109375" customWidth="1"/>
    <col min="5900" max="5900" width="12.7109375" customWidth="1"/>
    <col min="5901" max="5901" width="52.7109375" customWidth="1"/>
    <col min="5902" max="5905" width="0" hidden="1" customWidth="1"/>
    <col min="5906" max="5906" width="12.28515625" customWidth="1"/>
    <col min="5907" max="5907" width="6.42578125" customWidth="1"/>
    <col min="5908" max="5908" width="12.28515625" customWidth="1"/>
    <col min="5909" max="5909" width="0" hidden="1" customWidth="1"/>
    <col min="5910" max="5910" width="3.7109375" customWidth="1"/>
    <col min="5911" max="5911" width="11.140625" bestFit="1" customWidth="1"/>
    <col min="5914" max="5914" width="11.140625" customWidth="1"/>
    <col min="6145" max="6152" width="0" hidden="1" customWidth="1"/>
    <col min="6153" max="6153" width="3.7109375" customWidth="1"/>
    <col min="6154" max="6154" width="3.85546875" customWidth="1"/>
    <col min="6155" max="6155" width="3.7109375" customWidth="1"/>
    <col min="6156" max="6156" width="12.7109375" customWidth="1"/>
    <col min="6157" max="6157" width="52.7109375" customWidth="1"/>
    <col min="6158" max="6161" width="0" hidden="1" customWidth="1"/>
    <col min="6162" max="6162" width="12.28515625" customWidth="1"/>
    <col min="6163" max="6163" width="6.42578125" customWidth="1"/>
    <col min="6164" max="6164" width="12.28515625" customWidth="1"/>
    <col min="6165" max="6165" width="0" hidden="1" customWidth="1"/>
    <col min="6166" max="6166" width="3.7109375" customWidth="1"/>
    <col min="6167" max="6167" width="11.140625" bestFit="1" customWidth="1"/>
    <col min="6170" max="6170" width="11.140625" customWidth="1"/>
    <col min="6401" max="6408" width="0" hidden="1" customWidth="1"/>
    <col min="6409" max="6409" width="3.7109375" customWidth="1"/>
    <col min="6410" max="6410" width="3.85546875" customWidth="1"/>
    <col min="6411" max="6411" width="3.7109375" customWidth="1"/>
    <col min="6412" max="6412" width="12.7109375" customWidth="1"/>
    <col min="6413" max="6413" width="52.7109375" customWidth="1"/>
    <col min="6414" max="6417" width="0" hidden="1" customWidth="1"/>
    <col min="6418" max="6418" width="12.28515625" customWidth="1"/>
    <col min="6419" max="6419" width="6.42578125" customWidth="1"/>
    <col min="6420" max="6420" width="12.28515625" customWidth="1"/>
    <col min="6421" max="6421" width="0" hidden="1" customWidth="1"/>
    <col min="6422" max="6422" width="3.7109375" customWidth="1"/>
    <col min="6423" max="6423" width="11.140625" bestFit="1" customWidth="1"/>
    <col min="6426" max="6426" width="11.140625" customWidth="1"/>
    <col min="6657" max="6664" width="0" hidden="1" customWidth="1"/>
    <col min="6665" max="6665" width="3.7109375" customWidth="1"/>
    <col min="6666" max="6666" width="3.85546875" customWidth="1"/>
    <col min="6667" max="6667" width="3.7109375" customWidth="1"/>
    <col min="6668" max="6668" width="12.7109375" customWidth="1"/>
    <col min="6669" max="6669" width="52.7109375" customWidth="1"/>
    <col min="6670" max="6673" width="0" hidden="1" customWidth="1"/>
    <col min="6674" max="6674" width="12.28515625" customWidth="1"/>
    <col min="6675" max="6675" width="6.42578125" customWidth="1"/>
    <col min="6676" max="6676" width="12.28515625" customWidth="1"/>
    <col min="6677" max="6677" width="0" hidden="1" customWidth="1"/>
    <col min="6678" max="6678" width="3.7109375" customWidth="1"/>
    <col min="6679" max="6679" width="11.140625" bestFit="1" customWidth="1"/>
    <col min="6682" max="6682" width="11.140625" customWidth="1"/>
    <col min="6913" max="6920" width="0" hidden="1" customWidth="1"/>
    <col min="6921" max="6921" width="3.7109375" customWidth="1"/>
    <col min="6922" max="6922" width="3.85546875" customWidth="1"/>
    <col min="6923" max="6923" width="3.7109375" customWidth="1"/>
    <col min="6924" max="6924" width="12.7109375" customWidth="1"/>
    <col min="6925" max="6925" width="52.7109375" customWidth="1"/>
    <col min="6926" max="6929" width="0" hidden="1" customWidth="1"/>
    <col min="6930" max="6930" width="12.28515625" customWidth="1"/>
    <col min="6931" max="6931" width="6.42578125" customWidth="1"/>
    <col min="6932" max="6932" width="12.28515625" customWidth="1"/>
    <col min="6933" max="6933" width="0" hidden="1" customWidth="1"/>
    <col min="6934" max="6934" width="3.7109375" customWidth="1"/>
    <col min="6935" max="6935" width="11.140625" bestFit="1" customWidth="1"/>
    <col min="6938" max="6938" width="11.140625" customWidth="1"/>
    <col min="7169" max="7176" width="0" hidden="1" customWidth="1"/>
    <col min="7177" max="7177" width="3.7109375" customWidth="1"/>
    <col min="7178" max="7178" width="3.85546875" customWidth="1"/>
    <col min="7179" max="7179" width="3.7109375" customWidth="1"/>
    <col min="7180" max="7180" width="12.7109375" customWidth="1"/>
    <col min="7181" max="7181" width="52.7109375" customWidth="1"/>
    <col min="7182" max="7185" width="0" hidden="1" customWidth="1"/>
    <col min="7186" max="7186" width="12.28515625" customWidth="1"/>
    <col min="7187" max="7187" width="6.42578125" customWidth="1"/>
    <col min="7188" max="7188" width="12.28515625" customWidth="1"/>
    <col min="7189" max="7189" width="0" hidden="1" customWidth="1"/>
    <col min="7190" max="7190" width="3.7109375" customWidth="1"/>
    <col min="7191" max="7191" width="11.140625" bestFit="1" customWidth="1"/>
    <col min="7194" max="7194" width="11.140625" customWidth="1"/>
    <col min="7425" max="7432" width="0" hidden="1" customWidth="1"/>
    <col min="7433" max="7433" width="3.7109375" customWidth="1"/>
    <col min="7434" max="7434" width="3.85546875" customWidth="1"/>
    <col min="7435" max="7435" width="3.7109375" customWidth="1"/>
    <col min="7436" max="7436" width="12.7109375" customWidth="1"/>
    <col min="7437" max="7437" width="52.7109375" customWidth="1"/>
    <col min="7438" max="7441" width="0" hidden="1" customWidth="1"/>
    <col min="7442" max="7442" width="12.28515625" customWidth="1"/>
    <col min="7443" max="7443" width="6.42578125" customWidth="1"/>
    <col min="7444" max="7444" width="12.28515625" customWidth="1"/>
    <col min="7445" max="7445" width="0" hidden="1" customWidth="1"/>
    <col min="7446" max="7446" width="3.7109375" customWidth="1"/>
    <col min="7447" max="7447" width="11.140625" bestFit="1" customWidth="1"/>
    <col min="7450" max="7450" width="11.140625" customWidth="1"/>
    <col min="7681" max="7688" width="0" hidden="1" customWidth="1"/>
    <col min="7689" max="7689" width="3.7109375" customWidth="1"/>
    <col min="7690" max="7690" width="3.85546875" customWidth="1"/>
    <col min="7691" max="7691" width="3.7109375" customWidth="1"/>
    <col min="7692" max="7692" width="12.7109375" customWidth="1"/>
    <col min="7693" max="7693" width="52.7109375" customWidth="1"/>
    <col min="7694" max="7697" width="0" hidden="1" customWidth="1"/>
    <col min="7698" max="7698" width="12.28515625" customWidth="1"/>
    <col min="7699" max="7699" width="6.42578125" customWidth="1"/>
    <col min="7700" max="7700" width="12.28515625" customWidth="1"/>
    <col min="7701" max="7701" width="0" hidden="1" customWidth="1"/>
    <col min="7702" max="7702" width="3.7109375" customWidth="1"/>
    <col min="7703" max="7703" width="11.140625" bestFit="1" customWidth="1"/>
    <col min="7706" max="7706" width="11.140625" customWidth="1"/>
    <col min="7937" max="7944" width="0" hidden="1" customWidth="1"/>
    <col min="7945" max="7945" width="3.7109375" customWidth="1"/>
    <col min="7946" max="7946" width="3.85546875" customWidth="1"/>
    <col min="7947" max="7947" width="3.7109375" customWidth="1"/>
    <col min="7948" max="7948" width="12.7109375" customWidth="1"/>
    <col min="7949" max="7949" width="52.7109375" customWidth="1"/>
    <col min="7950" max="7953" width="0" hidden="1" customWidth="1"/>
    <col min="7954" max="7954" width="12.28515625" customWidth="1"/>
    <col min="7955" max="7955" width="6.42578125" customWidth="1"/>
    <col min="7956" max="7956" width="12.28515625" customWidth="1"/>
    <col min="7957" max="7957" width="0" hidden="1" customWidth="1"/>
    <col min="7958" max="7958" width="3.7109375" customWidth="1"/>
    <col min="7959" max="7959" width="11.140625" bestFit="1" customWidth="1"/>
    <col min="7962" max="7962" width="11.140625" customWidth="1"/>
    <col min="8193" max="8200" width="0" hidden="1" customWidth="1"/>
    <col min="8201" max="8201" width="3.7109375" customWidth="1"/>
    <col min="8202" max="8202" width="3.85546875" customWidth="1"/>
    <col min="8203" max="8203" width="3.7109375" customWidth="1"/>
    <col min="8204" max="8204" width="12.7109375" customWidth="1"/>
    <col min="8205" max="8205" width="52.7109375" customWidth="1"/>
    <col min="8206" max="8209" width="0" hidden="1" customWidth="1"/>
    <col min="8210" max="8210" width="12.28515625" customWidth="1"/>
    <col min="8211" max="8211" width="6.42578125" customWidth="1"/>
    <col min="8212" max="8212" width="12.28515625" customWidth="1"/>
    <col min="8213" max="8213" width="0" hidden="1" customWidth="1"/>
    <col min="8214" max="8214" width="3.7109375" customWidth="1"/>
    <col min="8215" max="8215" width="11.140625" bestFit="1" customWidth="1"/>
    <col min="8218" max="8218" width="11.140625" customWidth="1"/>
    <col min="8449" max="8456" width="0" hidden="1" customWidth="1"/>
    <col min="8457" max="8457" width="3.7109375" customWidth="1"/>
    <col min="8458" max="8458" width="3.85546875" customWidth="1"/>
    <col min="8459" max="8459" width="3.7109375" customWidth="1"/>
    <col min="8460" max="8460" width="12.7109375" customWidth="1"/>
    <col min="8461" max="8461" width="52.7109375" customWidth="1"/>
    <col min="8462" max="8465" width="0" hidden="1" customWidth="1"/>
    <col min="8466" max="8466" width="12.28515625" customWidth="1"/>
    <col min="8467" max="8467" width="6.42578125" customWidth="1"/>
    <col min="8468" max="8468" width="12.28515625" customWidth="1"/>
    <col min="8469" max="8469" width="0" hidden="1" customWidth="1"/>
    <col min="8470" max="8470" width="3.7109375" customWidth="1"/>
    <col min="8471" max="8471" width="11.140625" bestFit="1" customWidth="1"/>
    <col min="8474" max="8474" width="11.140625" customWidth="1"/>
    <col min="8705" max="8712" width="0" hidden="1" customWidth="1"/>
    <col min="8713" max="8713" width="3.7109375" customWidth="1"/>
    <col min="8714" max="8714" width="3.85546875" customWidth="1"/>
    <col min="8715" max="8715" width="3.7109375" customWidth="1"/>
    <col min="8716" max="8716" width="12.7109375" customWidth="1"/>
    <col min="8717" max="8717" width="52.7109375" customWidth="1"/>
    <col min="8718" max="8721" width="0" hidden="1" customWidth="1"/>
    <col min="8722" max="8722" width="12.28515625" customWidth="1"/>
    <col min="8723" max="8723" width="6.42578125" customWidth="1"/>
    <col min="8724" max="8724" width="12.28515625" customWidth="1"/>
    <col min="8725" max="8725" width="0" hidden="1" customWidth="1"/>
    <col min="8726" max="8726" width="3.7109375" customWidth="1"/>
    <col min="8727" max="8727" width="11.140625" bestFit="1" customWidth="1"/>
    <col min="8730" max="8730" width="11.140625" customWidth="1"/>
    <col min="8961" max="8968" width="0" hidden="1" customWidth="1"/>
    <col min="8969" max="8969" width="3.7109375" customWidth="1"/>
    <col min="8970" max="8970" width="3.85546875" customWidth="1"/>
    <col min="8971" max="8971" width="3.7109375" customWidth="1"/>
    <col min="8972" max="8972" width="12.7109375" customWidth="1"/>
    <col min="8973" max="8973" width="52.7109375" customWidth="1"/>
    <col min="8974" max="8977" width="0" hidden="1" customWidth="1"/>
    <col min="8978" max="8978" width="12.28515625" customWidth="1"/>
    <col min="8979" max="8979" width="6.42578125" customWidth="1"/>
    <col min="8980" max="8980" width="12.28515625" customWidth="1"/>
    <col min="8981" max="8981" width="0" hidden="1" customWidth="1"/>
    <col min="8982" max="8982" width="3.7109375" customWidth="1"/>
    <col min="8983" max="8983" width="11.140625" bestFit="1" customWidth="1"/>
    <col min="8986" max="8986" width="11.140625" customWidth="1"/>
    <col min="9217" max="9224" width="0" hidden="1" customWidth="1"/>
    <col min="9225" max="9225" width="3.7109375" customWidth="1"/>
    <col min="9226" max="9226" width="3.85546875" customWidth="1"/>
    <col min="9227" max="9227" width="3.7109375" customWidth="1"/>
    <col min="9228" max="9228" width="12.7109375" customWidth="1"/>
    <col min="9229" max="9229" width="52.7109375" customWidth="1"/>
    <col min="9230" max="9233" width="0" hidden="1" customWidth="1"/>
    <col min="9234" max="9234" width="12.28515625" customWidth="1"/>
    <col min="9235" max="9235" width="6.42578125" customWidth="1"/>
    <col min="9236" max="9236" width="12.28515625" customWidth="1"/>
    <col min="9237" max="9237" width="0" hidden="1" customWidth="1"/>
    <col min="9238" max="9238" width="3.7109375" customWidth="1"/>
    <col min="9239" max="9239" width="11.140625" bestFit="1" customWidth="1"/>
    <col min="9242" max="9242" width="11.140625" customWidth="1"/>
    <col min="9473" max="9480" width="0" hidden="1" customWidth="1"/>
    <col min="9481" max="9481" width="3.7109375" customWidth="1"/>
    <col min="9482" max="9482" width="3.85546875" customWidth="1"/>
    <col min="9483" max="9483" width="3.7109375" customWidth="1"/>
    <col min="9484" max="9484" width="12.7109375" customWidth="1"/>
    <col min="9485" max="9485" width="52.7109375" customWidth="1"/>
    <col min="9486" max="9489" width="0" hidden="1" customWidth="1"/>
    <col min="9490" max="9490" width="12.28515625" customWidth="1"/>
    <col min="9491" max="9491" width="6.42578125" customWidth="1"/>
    <col min="9492" max="9492" width="12.28515625" customWidth="1"/>
    <col min="9493" max="9493" width="0" hidden="1" customWidth="1"/>
    <col min="9494" max="9494" width="3.7109375" customWidth="1"/>
    <col min="9495" max="9495" width="11.140625" bestFit="1" customWidth="1"/>
    <col min="9498" max="9498" width="11.140625" customWidth="1"/>
    <col min="9729" max="9736" width="0" hidden="1" customWidth="1"/>
    <col min="9737" max="9737" width="3.7109375" customWidth="1"/>
    <col min="9738" max="9738" width="3.85546875" customWidth="1"/>
    <col min="9739" max="9739" width="3.7109375" customWidth="1"/>
    <col min="9740" max="9740" width="12.7109375" customWidth="1"/>
    <col min="9741" max="9741" width="52.7109375" customWidth="1"/>
    <col min="9742" max="9745" width="0" hidden="1" customWidth="1"/>
    <col min="9746" max="9746" width="12.28515625" customWidth="1"/>
    <col min="9747" max="9747" width="6.42578125" customWidth="1"/>
    <col min="9748" max="9748" width="12.28515625" customWidth="1"/>
    <col min="9749" max="9749" width="0" hidden="1" customWidth="1"/>
    <col min="9750" max="9750" width="3.7109375" customWidth="1"/>
    <col min="9751" max="9751" width="11.140625" bestFit="1" customWidth="1"/>
    <col min="9754" max="9754" width="11.140625" customWidth="1"/>
    <col min="9985" max="9992" width="0" hidden="1" customWidth="1"/>
    <col min="9993" max="9993" width="3.7109375" customWidth="1"/>
    <col min="9994" max="9994" width="3.85546875" customWidth="1"/>
    <col min="9995" max="9995" width="3.7109375" customWidth="1"/>
    <col min="9996" max="9996" width="12.7109375" customWidth="1"/>
    <col min="9997" max="9997" width="52.7109375" customWidth="1"/>
    <col min="9998" max="10001" width="0" hidden="1" customWidth="1"/>
    <col min="10002" max="10002" width="12.28515625" customWidth="1"/>
    <col min="10003" max="10003" width="6.42578125" customWidth="1"/>
    <col min="10004" max="10004" width="12.28515625" customWidth="1"/>
    <col min="10005" max="10005" width="0" hidden="1" customWidth="1"/>
    <col min="10006" max="10006" width="3.7109375" customWidth="1"/>
    <col min="10007" max="10007" width="11.140625" bestFit="1" customWidth="1"/>
    <col min="10010" max="10010" width="11.140625" customWidth="1"/>
    <col min="10241" max="10248" width="0" hidden="1" customWidth="1"/>
    <col min="10249" max="10249" width="3.7109375" customWidth="1"/>
    <col min="10250" max="10250" width="3.85546875" customWidth="1"/>
    <col min="10251" max="10251" width="3.7109375" customWidth="1"/>
    <col min="10252" max="10252" width="12.7109375" customWidth="1"/>
    <col min="10253" max="10253" width="52.7109375" customWidth="1"/>
    <col min="10254" max="10257" width="0" hidden="1" customWidth="1"/>
    <col min="10258" max="10258" width="12.28515625" customWidth="1"/>
    <col min="10259" max="10259" width="6.42578125" customWidth="1"/>
    <col min="10260" max="10260" width="12.28515625" customWidth="1"/>
    <col min="10261" max="10261" width="0" hidden="1" customWidth="1"/>
    <col min="10262" max="10262" width="3.7109375" customWidth="1"/>
    <col min="10263" max="10263" width="11.140625" bestFit="1" customWidth="1"/>
    <col min="10266" max="10266" width="11.140625" customWidth="1"/>
    <col min="10497" max="10504" width="0" hidden="1" customWidth="1"/>
    <col min="10505" max="10505" width="3.7109375" customWidth="1"/>
    <col min="10506" max="10506" width="3.85546875" customWidth="1"/>
    <col min="10507" max="10507" width="3.7109375" customWidth="1"/>
    <col min="10508" max="10508" width="12.7109375" customWidth="1"/>
    <col min="10509" max="10509" width="52.7109375" customWidth="1"/>
    <col min="10510" max="10513" width="0" hidden="1" customWidth="1"/>
    <col min="10514" max="10514" width="12.28515625" customWidth="1"/>
    <col min="10515" max="10515" width="6.42578125" customWidth="1"/>
    <col min="10516" max="10516" width="12.28515625" customWidth="1"/>
    <col min="10517" max="10517" width="0" hidden="1" customWidth="1"/>
    <col min="10518" max="10518" width="3.7109375" customWidth="1"/>
    <col min="10519" max="10519" width="11.140625" bestFit="1" customWidth="1"/>
    <col min="10522" max="10522" width="11.140625" customWidth="1"/>
    <col min="10753" max="10760" width="0" hidden="1" customWidth="1"/>
    <col min="10761" max="10761" width="3.7109375" customWidth="1"/>
    <col min="10762" max="10762" width="3.85546875" customWidth="1"/>
    <col min="10763" max="10763" width="3.7109375" customWidth="1"/>
    <col min="10764" max="10764" width="12.7109375" customWidth="1"/>
    <col min="10765" max="10765" width="52.7109375" customWidth="1"/>
    <col min="10766" max="10769" width="0" hidden="1" customWidth="1"/>
    <col min="10770" max="10770" width="12.28515625" customWidth="1"/>
    <col min="10771" max="10771" width="6.42578125" customWidth="1"/>
    <col min="10772" max="10772" width="12.28515625" customWidth="1"/>
    <col min="10773" max="10773" width="0" hidden="1" customWidth="1"/>
    <col min="10774" max="10774" width="3.7109375" customWidth="1"/>
    <col min="10775" max="10775" width="11.140625" bestFit="1" customWidth="1"/>
    <col min="10778" max="10778" width="11.140625" customWidth="1"/>
    <col min="11009" max="11016" width="0" hidden="1" customWidth="1"/>
    <col min="11017" max="11017" width="3.7109375" customWidth="1"/>
    <col min="11018" max="11018" width="3.85546875" customWidth="1"/>
    <col min="11019" max="11019" width="3.7109375" customWidth="1"/>
    <col min="11020" max="11020" width="12.7109375" customWidth="1"/>
    <col min="11021" max="11021" width="52.7109375" customWidth="1"/>
    <col min="11022" max="11025" width="0" hidden="1" customWidth="1"/>
    <col min="11026" max="11026" width="12.28515625" customWidth="1"/>
    <col min="11027" max="11027" width="6.42578125" customWidth="1"/>
    <col min="11028" max="11028" width="12.28515625" customWidth="1"/>
    <col min="11029" max="11029" width="0" hidden="1" customWidth="1"/>
    <col min="11030" max="11030" width="3.7109375" customWidth="1"/>
    <col min="11031" max="11031" width="11.140625" bestFit="1" customWidth="1"/>
    <col min="11034" max="11034" width="11.140625" customWidth="1"/>
    <col min="11265" max="11272" width="0" hidden="1" customWidth="1"/>
    <col min="11273" max="11273" width="3.7109375" customWidth="1"/>
    <col min="11274" max="11274" width="3.85546875" customWidth="1"/>
    <col min="11275" max="11275" width="3.7109375" customWidth="1"/>
    <col min="11276" max="11276" width="12.7109375" customWidth="1"/>
    <col min="11277" max="11277" width="52.7109375" customWidth="1"/>
    <col min="11278" max="11281" width="0" hidden="1" customWidth="1"/>
    <col min="11282" max="11282" width="12.28515625" customWidth="1"/>
    <col min="11283" max="11283" width="6.42578125" customWidth="1"/>
    <col min="11284" max="11284" width="12.28515625" customWidth="1"/>
    <col min="11285" max="11285" width="0" hidden="1" customWidth="1"/>
    <col min="11286" max="11286" width="3.7109375" customWidth="1"/>
    <col min="11287" max="11287" width="11.140625" bestFit="1" customWidth="1"/>
    <col min="11290" max="11290" width="11.140625" customWidth="1"/>
    <col min="11521" max="11528" width="0" hidden="1" customWidth="1"/>
    <col min="11529" max="11529" width="3.7109375" customWidth="1"/>
    <col min="11530" max="11530" width="3.85546875" customWidth="1"/>
    <col min="11531" max="11531" width="3.7109375" customWidth="1"/>
    <col min="11532" max="11532" width="12.7109375" customWidth="1"/>
    <col min="11533" max="11533" width="52.7109375" customWidth="1"/>
    <col min="11534" max="11537" width="0" hidden="1" customWidth="1"/>
    <col min="11538" max="11538" width="12.28515625" customWidth="1"/>
    <col min="11539" max="11539" width="6.42578125" customWidth="1"/>
    <col min="11540" max="11540" width="12.28515625" customWidth="1"/>
    <col min="11541" max="11541" width="0" hidden="1" customWidth="1"/>
    <col min="11542" max="11542" width="3.7109375" customWidth="1"/>
    <col min="11543" max="11543" width="11.140625" bestFit="1" customWidth="1"/>
    <col min="11546" max="11546" width="11.140625" customWidth="1"/>
    <col min="11777" max="11784" width="0" hidden="1" customWidth="1"/>
    <col min="11785" max="11785" width="3.7109375" customWidth="1"/>
    <col min="11786" max="11786" width="3.85546875" customWidth="1"/>
    <col min="11787" max="11787" width="3.7109375" customWidth="1"/>
    <col min="11788" max="11788" width="12.7109375" customWidth="1"/>
    <col min="11789" max="11789" width="52.7109375" customWidth="1"/>
    <col min="11790" max="11793" width="0" hidden="1" customWidth="1"/>
    <col min="11794" max="11794" width="12.28515625" customWidth="1"/>
    <col min="11795" max="11795" width="6.42578125" customWidth="1"/>
    <col min="11796" max="11796" width="12.28515625" customWidth="1"/>
    <col min="11797" max="11797" width="0" hidden="1" customWidth="1"/>
    <col min="11798" max="11798" width="3.7109375" customWidth="1"/>
    <col min="11799" max="11799" width="11.140625" bestFit="1" customWidth="1"/>
    <col min="11802" max="11802" width="11.140625" customWidth="1"/>
    <col min="12033" max="12040" width="0" hidden="1" customWidth="1"/>
    <col min="12041" max="12041" width="3.7109375" customWidth="1"/>
    <col min="12042" max="12042" width="3.85546875" customWidth="1"/>
    <col min="12043" max="12043" width="3.7109375" customWidth="1"/>
    <col min="12044" max="12044" width="12.7109375" customWidth="1"/>
    <col min="12045" max="12045" width="52.7109375" customWidth="1"/>
    <col min="12046" max="12049" width="0" hidden="1" customWidth="1"/>
    <col min="12050" max="12050" width="12.28515625" customWidth="1"/>
    <col min="12051" max="12051" width="6.42578125" customWidth="1"/>
    <col min="12052" max="12052" width="12.28515625" customWidth="1"/>
    <col min="12053" max="12053" width="0" hidden="1" customWidth="1"/>
    <col min="12054" max="12054" width="3.7109375" customWidth="1"/>
    <col min="12055" max="12055" width="11.140625" bestFit="1" customWidth="1"/>
    <col min="12058" max="12058" width="11.140625" customWidth="1"/>
    <col min="12289" max="12296" width="0" hidden="1" customWidth="1"/>
    <col min="12297" max="12297" width="3.7109375" customWidth="1"/>
    <col min="12298" max="12298" width="3.85546875" customWidth="1"/>
    <col min="12299" max="12299" width="3.7109375" customWidth="1"/>
    <col min="12300" max="12300" width="12.7109375" customWidth="1"/>
    <col min="12301" max="12301" width="52.7109375" customWidth="1"/>
    <col min="12302" max="12305" width="0" hidden="1" customWidth="1"/>
    <col min="12306" max="12306" width="12.28515625" customWidth="1"/>
    <col min="12307" max="12307" width="6.42578125" customWidth="1"/>
    <col min="12308" max="12308" width="12.28515625" customWidth="1"/>
    <col min="12309" max="12309" width="0" hidden="1" customWidth="1"/>
    <col min="12310" max="12310" width="3.7109375" customWidth="1"/>
    <col min="12311" max="12311" width="11.140625" bestFit="1" customWidth="1"/>
    <col min="12314" max="12314" width="11.140625" customWidth="1"/>
    <col min="12545" max="12552" width="0" hidden="1" customWidth="1"/>
    <col min="12553" max="12553" width="3.7109375" customWidth="1"/>
    <col min="12554" max="12554" width="3.85546875" customWidth="1"/>
    <col min="12555" max="12555" width="3.7109375" customWidth="1"/>
    <col min="12556" max="12556" width="12.7109375" customWidth="1"/>
    <col min="12557" max="12557" width="52.7109375" customWidth="1"/>
    <col min="12558" max="12561" width="0" hidden="1" customWidth="1"/>
    <col min="12562" max="12562" width="12.28515625" customWidth="1"/>
    <col min="12563" max="12563" width="6.42578125" customWidth="1"/>
    <col min="12564" max="12564" width="12.28515625" customWidth="1"/>
    <col min="12565" max="12565" width="0" hidden="1" customWidth="1"/>
    <col min="12566" max="12566" width="3.7109375" customWidth="1"/>
    <col min="12567" max="12567" width="11.140625" bestFit="1" customWidth="1"/>
    <col min="12570" max="12570" width="11.140625" customWidth="1"/>
    <col min="12801" max="12808" width="0" hidden="1" customWidth="1"/>
    <col min="12809" max="12809" width="3.7109375" customWidth="1"/>
    <col min="12810" max="12810" width="3.85546875" customWidth="1"/>
    <col min="12811" max="12811" width="3.7109375" customWidth="1"/>
    <col min="12812" max="12812" width="12.7109375" customWidth="1"/>
    <col min="12813" max="12813" width="52.7109375" customWidth="1"/>
    <col min="12814" max="12817" width="0" hidden="1" customWidth="1"/>
    <col min="12818" max="12818" width="12.28515625" customWidth="1"/>
    <col min="12819" max="12819" width="6.42578125" customWidth="1"/>
    <col min="12820" max="12820" width="12.28515625" customWidth="1"/>
    <col min="12821" max="12821" width="0" hidden="1" customWidth="1"/>
    <col min="12822" max="12822" width="3.7109375" customWidth="1"/>
    <col min="12823" max="12823" width="11.140625" bestFit="1" customWidth="1"/>
    <col min="12826" max="12826" width="11.140625" customWidth="1"/>
    <col min="13057" max="13064" width="0" hidden="1" customWidth="1"/>
    <col min="13065" max="13065" width="3.7109375" customWidth="1"/>
    <col min="13066" max="13066" width="3.85546875" customWidth="1"/>
    <col min="13067" max="13067" width="3.7109375" customWidth="1"/>
    <col min="13068" max="13068" width="12.7109375" customWidth="1"/>
    <col min="13069" max="13069" width="52.7109375" customWidth="1"/>
    <col min="13070" max="13073" width="0" hidden="1" customWidth="1"/>
    <col min="13074" max="13074" width="12.28515625" customWidth="1"/>
    <col min="13075" max="13075" width="6.42578125" customWidth="1"/>
    <col min="13076" max="13076" width="12.28515625" customWidth="1"/>
    <col min="13077" max="13077" width="0" hidden="1" customWidth="1"/>
    <col min="13078" max="13078" width="3.7109375" customWidth="1"/>
    <col min="13079" max="13079" width="11.140625" bestFit="1" customWidth="1"/>
    <col min="13082" max="13082" width="11.140625" customWidth="1"/>
    <col min="13313" max="13320" width="0" hidden="1" customWidth="1"/>
    <col min="13321" max="13321" width="3.7109375" customWidth="1"/>
    <col min="13322" max="13322" width="3.85546875" customWidth="1"/>
    <col min="13323" max="13323" width="3.7109375" customWidth="1"/>
    <col min="13324" max="13324" width="12.7109375" customWidth="1"/>
    <col min="13325" max="13325" width="52.7109375" customWidth="1"/>
    <col min="13326" max="13329" width="0" hidden="1" customWidth="1"/>
    <col min="13330" max="13330" width="12.28515625" customWidth="1"/>
    <col min="13331" max="13331" width="6.42578125" customWidth="1"/>
    <col min="13332" max="13332" width="12.28515625" customWidth="1"/>
    <col min="13333" max="13333" width="0" hidden="1" customWidth="1"/>
    <col min="13334" max="13334" width="3.7109375" customWidth="1"/>
    <col min="13335" max="13335" width="11.140625" bestFit="1" customWidth="1"/>
    <col min="13338" max="13338" width="11.140625" customWidth="1"/>
    <col min="13569" max="13576" width="0" hidden="1" customWidth="1"/>
    <col min="13577" max="13577" width="3.7109375" customWidth="1"/>
    <col min="13578" max="13578" width="3.85546875" customWidth="1"/>
    <col min="13579" max="13579" width="3.7109375" customWidth="1"/>
    <col min="13580" max="13580" width="12.7109375" customWidth="1"/>
    <col min="13581" max="13581" width="52.7109375" customWidth="1"/>
    <col min="13582" max="13585" width="0" hidden="1" customWidth="1"/>
    <col min="13586" max="13586" width="12.28515625" customWidth="1"/>
    <col min="13587" max="13587" width="6.42578125" customWidth="1"/>
    <col min="13588" max="13588" width="12.28515625" customWidth="1"/>
    <col min="13589" max="13589" width="0" hidden="1" customWidth="1"/>
    <col min="13590" max="13590" width="3.7109375" customWidth="1"/>
    <col min="13591" max="13591" width="11.140625" bestFit="1" customWidth="1"/>
    <col min="13594" max="13594" width="11.140625" customWidth="1"/>
    <col min="13825" max="13832" width="0" hidden="1" customWidth="1"/>
    <col min="13833" max="13833" width="3.7109375" customWidth="1"/>
    <col min="13834" max="13834" width="3.85546875" customWidth="1"/>
    <col min="13835" max="13835" width="3.7109375" customWidth="1"/>
    <col min="13836" max="13836" width="12.7109375" customWidth="1"/>
    <col min="13837" max="13837" width="52.7109375" customWidth="1"/>
    <col min="13838" max="13841" width="0" hidden="1" customWidth="1"/>
    <col min="13842" max="13842" width="12.28515625" customWidth="1"/>
    <col min="13843" max="13843" width="6.42578125" customWidth="1"/>
    <col min="13844" max="13844" width="12.28515625" customWidth="1"/>
    <col min="13845" max="13845" width="0" hidden="1" customWidth="1"/>
    <col min="13846" max="13846" width="3.7109375" customWidth="1"/>
    <col min="13847" max="13847" width="11.140625" bestFit="1" customWidth="1"/>
    <col min="13850" max="13850" width="11.140625" customWidth="1"/>
    <col min="14081" max="14088" width="0" hidden="1" customWidth="1"/>
    <col min="14089" max="14089" width="3.7109375" customWidth="1"/>
    <col min="14090" max="14090" width="3.85546875" customWidth="1"/>
    <col min="14091" max="14091" width="3.7109375" customWidth="1"/>
    <col min="14092" max="14092" width="12.7109375" customWidth="1"/>
    <col min="14093" max="14093" width="52.7109375" customWidth="1"/>
    <col min="14094" max="14097" width="0" hidden="1" customWidth="1"/>
    <col min="14098" max="14098" width="12.28515625" customWidth="1"/>
    <col min="14099" max="14099" width="6.42578125" customWidth="1"/>
    <col min="14100" max="14100" width="12.28515625" customWidth="1"/>
    <col min="14101" max="14101" width="0" hidden="1" customWidth="1"/>
    <col min="14102" max="14102" width="3.7109375" customWidth="1"/>
    <col min="14103" max="14103" width="11.140625" bestFit="1" customWidth="1"/>
    <col min="14106" max="14106" width="11.140625" customWidth="1"/>
    <col min="14337" max="14344" width="0" hidden="1" customWidth="1"/>
    <col min="14345" max="14345" width="3.7109375" customWidth="1"/>
    <col min="14346" max="14346" width="3.85546875" customWidth="1"/>
    <col min="14347" max="14347" width="3.7109375" customWidth="1"/>
    <col min="14348" max="14348" width="12.7109375" customWidth="1"/>
    <col min="14349" max="14349" width="52.7109375" customWidth="1"/>
    <col min="14350" max="14353" width="0" hidden="1" customWidth="1"/>
    <col min="14354" max="14354" width="12.28515625" customWidth="1"/>
    <col min="14355" max="14355" width="6.42578125" customWidth="1"/>
    <col min="14356" max="14356" width="12.28515625" customWidth="1"/>
    <col min="14357" max="14357" width="0" hidden="1" customWidth="1"/>
    <col min="14358" max="14358" width="3.7109375" customWidth="1"/>
    <col min="14359" max="14359" width="11.140625" bestFit="1" customWidth="1"/>
    <col min="14362" max="14362" width="11.140625" customWidth="1"/>
    <col min="14593" max="14600" width="0" hidden="1" customWidth="1"/>
    <col min="14601" max="14601" width="3.7109375" customWidth="1"/>
    <col min="14602" max="14602" width="3.85546875" customWidth="1"/>
    <col min="14603" max="14603" width="3.7109375" customWidth="1"/>
    <col min="14604" max="14604" width="12.7109375" customWidth="1"/>
    <col min="14605" max="14605" width="52.7109375" customWidth="1"/>
    <col min="14606" max="14609" width="0" hidden="1" customWidth="1"/>
    <col min="14610" max="14610" width="12.28515625" customWidth="1"/>
    <col min="14611" max="14611" width="6.42578125" customWidth="1"/>
    <col min="14612" max="14612" width="12.28515625" customWidth="1"/>
    <col min="14613" max="14613" width="0" hidden="1" customWidth="1"/>
    <col min="14614" max="14614" width="3.7109375" customWidth="1"/>
    <col min="14615" max="14615" width="11.140625" bestFit="1" customWidth="1"/>
    <col min="14618" max="14618" width="11.140625" customWidth="1"/>
    <col min="14849" max="14856" width="0" hidden="1" customWidth="1"/>
    <col min="14857" max="14857" width="3.7109375" customWidth="1"/>
    <col min="14858" max="14858" width="3.85546875" customWidth="1"/>
    <col min="14859" max="14859" width="3.7109375" customWidth="1"/>
    <col min="14860" max="14860" width="12.7109375" customWidth="1"/>
    <col min="14861" max="14861" width="52.7109375" customWidth="1"/>
    <col min="14862" max="14865" width="0" hidden="1" customWidth="1"/>
    <col min="14866" max="14866" width="12.28515625" customWidth="1"/>
    <col min="14867" max="14867" width="6.42578125" customWidth="1"/>
    <col min="14868" max="14868" width="12.28515625" customWidth="1"/>
    <col min="14869" max="14869" width="0" hidden="1" customWidth="1"/>
    <col min="14870" max="14870" width="3.7109375" customWidth="1"/>
    <col min="14871" max="14871" width="11.140625" bestFit="1" customWidth="1"/>
    <col min="14874" max="14874" width="11.140625" customWidth="1"/>
    <col min="15105" max="15112" width="0" hidden="1" customWidth="1"/>
    <col min="15113" max="15113" width="3.7109375" customWidth="1"/>
    <col min="15114" max="15114" width="3.85546875" customWidth="1"/>
    <col min="15115" max="15115" width="3.7109375" customWidth="1"/>
    <col min="15116" max="15116" width="12.7109375" customWidth="1"/>
    <col min="15117" max="15117" width="52.7109375" customWidth="1"/>
    <col min="15118" max="15121" width="0" hidden="1" customWidth="1"/>
    <col min="15122" max="15122" width="12.28515625" customWidth="1"/>
    <col min="15123" max="15123" width="6.42578125" customWidth="1"/>
    <col min="15124" max="15124" width="12.28515625" customWidth="1"/>
    <col min="15125" max="15125" width="0" hidden="1" customWidth="1"/>
    <col min="15126" max="15126" width="3.7109375" customWidth="1"/>
    <col min="15127" max="15127" width="11.140625" bestFit="1" customWidth="1"/>
    <col min="15130" max="15130" width="11.140625" customWidth="1"/>
    <col min="15361" max="15368" width="0" hidden="1" customWidth="1"/>
    <col min="15369" max="15369" width="3.7109375" customWidth="1"/>
    <col min="15370" max="15370" width="3.85546875" customWidth="1"/>
    <col min="15371" max="15371" width="3.7109375" customWidth="1"/>
    <col min="15372" max="15372" width="12.7109375" customWidth="1"/>
    <col min="15373" max="15373" width="52.7109375" customWidth="1"/>
    <col min="15374" max="15377" width="0" hidden="1" customWidth="1"/>
    <col min="15378" max="15378" width="12.28515625" customWidth="1"/>
    <col min="15379" max="15379" width="6.42578125" customWidth="1"/>
    <col min="15380" max="15380" width="12.28515625" customWidth="1"/>
    <col min="15381" max="15381" width="0" hidden="1" customWidth="1"/>
    <col min="15382" max="15382" width="3.7109375" customWidth="1"/>
    <col min="15383" max="15383" width="11.140625" bestFit="1" customWidth="1"/>
    <col min="15386" max="15386" width="11.140625" customWidth="1"/>
    <col min="15617" max="15624" width="0" hidden="1" customWidth="1"/>
    <col min="15625" max="15625" width="3.7109375" customWidth="1"/>
    <col min="15626" max="15626" width="3.85546875" customWidth="1"/>
    <col min="15627" max="15627" width="3.7109375" customWidth="1"/>
    <col min="15628" max="15628" width="12.7109375" customWidth="1"/>
    <col min="15629" max="15629" width="52.7109375" customWidth="1"/>
    <col min="15630" max="15633" width="0" hidden="1" customWidth="1"/>
    <col min="15634" max="15634" width="12.28515625" customWidth="1"/>
    <col min="15635" max="15635" width="6.42578125" customWidth="1"/>
    <col min="15636" max="15636" width="12.28515625" customWidth="1"/>
    <col min="15637" max="15637" width="0" hidden="1" customWidth="1"/>
    <col min="15638" max="15638" width="3.7109375" customWidth="1"/>
    <col min="15639" max="15639" width="11.140625" bestFit="1" customWidth="1"/>
    <col min="15642" max="15642" width="11.140625" customWidth="1"/>
    <col min="15873" max="15880" width="0" hidden="1" customWidth="1"/>
    <col min="15881" max="15881" width="3.7109375" customWidth="1"/>
    <col min="15882" max="15882" width="3.85546875" customWidth="1"/>
    <col min="15883" max="15883" width="3.7109375" customWidth="1"/>
    <col min="15884" max="15884" width="12.7109375" customWidth="1"/>
    <col min="15885" max="15885" width="52.7109375" customWidth="1"/>
    <col min="15886" max="15889" width="0" hidden="1" customWidth="1"/>
    <col min="15890" max="15890" width="12.28515625" customWidth="1"/>
    <col min="15891" max="15891" width="6.42578125" customWidth="1"/>
    <col min="15892" max="15892" width="12.28515625" customWidth="1"/>
    <col min="15893" max="15893" width="0" hidden="1" customWidth="1"/>
    <col min="15894" max="15894" width="3.7109375" customWidth="1"/>
    <col min="15895" max="15895" width="11.140625" bestFit="1" customWidth="1"/>
    <col min="15898" max="15898" width="11.140625" customWidth="1"/>
    <col min="16129" max="16136" width="0" hidden="1" customWidth="1"/>
    <col min="16137" max="16137" width="3.7109375" customWidth="1"/>
    <col min="16138" max="16138" width="3.85546875" customWidth="1"/>
    <col min="16139" max="16139" width="3.7109375" customWidth="1"/>
    <col min="16140" max="16140" width="12.7109375" customWidth="1"/>
    <col min="16141" max="16141" width="52.7109375" customWidth="1"/>
    <col min="16142" max="16145" width="0" hidden="1" customWidth="1"/>
    <col min="16146" max="16146" width="12.28515625" customWidth="1"/>
    <col min="16147" max="16147" width="6.42578125" customWidth="1"/>
    <col min="16148" max="16148" width="12.28515625" customWidth="1"/>
    <col min="16149" max="16149" width="0" hidden="1" customWidth="1"/>
    <col min="16150" max="16150" width="3.7109375" customWidth="1"/>
    <col min="16151" max="16151" width="11.140625" bestFit="1" customWidth="1"/>
    <col min="16154" max="16154" width="11.140625" customWidth="1"/>
  </cols>
  <sheetData>
    <row r="1" spans="12:23" hidden="1"/>
    <row r="2" spans="12:23" hidden="1"/>
    <row r="3" spans="12:23" hidden="1"/>
    <row r="4" spans="12:23" ht="3" customHeight="1"/>
    <row r="5" spans="12:23" ht="22.5" customHeight="1">
      <c r="L5" s="1" t="s">
        <v>629</v>
      </c>
      <c r="M5" s="1"/>
      <c r="N5" s="1"/>
      <c r="O5" s="1"/>
      <c r="P5" s="1"/>
      <c r="Q5" s="1"/>
      <c r="R5" s="1"/>
      <c r="S5" s="1"/>
      <c r="T5" s="1"/>
    </row>
    <row r="6" spans="12:23" ht="3" customHeight="1"/>
    <row r="7" spans="12:23">
      <c r="M7" t="s">
        <v>501</v>
      </c>
      <c r="O7" s="1" t="str">
        <f>IF(NameOrPr_ch="",IF(NameOrPr="","",NameOrPr),NameOrPr_ch)</f>
        <v>Комитет по тарифам и ценовой политике ЛО</v>
      </c>
      <c r="P7" s="1"/>
      <c r="Q7" s="1"/>
      <c r="R7" s="1"/>
      <c r="S7" s="1"/>
      <c r="T7" s="1"/>
    </row>
    <row r="8" spans="12:23">
      <c r="M8" t="s">
        <v>594</v>
      </c>
      <c r="O8" s="1" t="str">
        <f>IF(datePr_ch="",IF(datePr="","",datePr),datePr_ch)</f>
        <v>25.11.2022</v>
      </c>
      <c r="P8" s="1"/>
      <c r="Q8" s="1"/>
      <c r="R8" s="1"/>
      <c r="S8" s="1"/>
      <c r="T8" s="1"/>
    </row>
    <row r="9" spans="12:23">
      <c r="M9" t="s">
        <v>593</v>
      </c>
      <c r="O9" s="1" t="str">
        <f>IF(numberPr_ch="",IF(numberPr="","",numberPr),numberPr_ch)</f>
        <v>№472-п от 25.11.2022 г.; №513-п от 28.11.2022 г.</v>
      </c>
      <c r="P9" s="1"/>
      <c r="Q9" s="1"/>
      <c r="R9" s="1"/>
      <c r="S9" s="1"/>
      <c r="T9" s="1"/>
    </row>
    <row r="10" spans="12:23">
      <c r="M10" t="s">
        <v>500</v>
      </c>
      <c r="O10" s="1" t="str">
        <f>IF(IstPub_ch="",IF(IstPub="","",IstPub),IstPub_ch)</f>
        <v>https://tarif.lenobl.ru</v>
      </c>
      <c r="P10" s="1"/>
      <c r="Q10" s="1"/>
      <c r="R10" s="1"/>
      <c r="S10" s="1"/>
      <c r="T10" s="1"/>
    </row>
    <row r="11" spans="12:23" hidden="1">
      <c r="L11" s="1"/>
      <c r="M11" s="1"/>
      <c r="U11" t="s">
        <v>372</v>
      </c>
    </row>
    <row r="12" spans="12:23">
      <c r="O12" s="1"/>
      <c r="P12" s="1"/>
      <c r="Q12" s="1"/>
      <c r="R12" s="1"/>
      <c r="S12" s="1"/>
      <c r="T12" s="1"/>
      <c r="U12" s="1"/>
    </row>
    <row r="13" spans="12:23">
      <c r="L13" s="1" t="s">
        <v>453</v>
      </c>
      <c r="M13" s="1"/>
      <c r="N13" s="1"/>
      <c r="O13" s="1"/>
      <c r="P13" s="1"/>
      <c r="Q13" s="1"/>
      <c r="R13" s="1"/>
      <c r="S13" s="1"/>
      <c r="T13" s="1"/>
      <c r="U13" s="1"/>
      <c r="V13" s="1"/>
      <c r="W13" s="1" t="s">
        <v>454</v>
      </c>
    </row>
    <row r="14" spans="12:23" ht="14.25" customHeight="1">
      <c r="L14" s="1" t="s">
        <v>91</v>
      </c>
      <c r="M14" s="1" t="s">
        <v>637</v>
      </c>
      <c r="O14" s="1" t="s">
        <v>639</v>
      </c>
      <c r="P14" s="1"/>
      <c r="Q14" s="1"/>
      <c r="R14" s="1"/>
      <c r="S14" s="1"/>
      <c r="T14" s="1"/>
      <c r="U14" s="1" t="s">
        <v>340</v>
      </c>
      <c r="V14" s="1" t="s">
        <v>274</v>
      </c>
      <c r="W14" s="1"/>
    </row>
    <row r="15" spans="12:23" ht="14.25" customHeight="1">
      <c r="L15" s="1"/>
      <c r="M15" s="1"/>
      <c r="O15" s="1" t="s">
        <v>603</v>
      </c>
      <c r="P15" s="1" t="s">
        <v>270</v>
      </c>
      <c r="Q15" s="1"/>
      <c r="R15" s="1" t="s">
        <v>652</v>
      </c>
      <c r="S15" s="1"/>
      <c r="T15" s="1"/>
      <c r="U15" s="1"/>
      <c r="V15" s="1"/>
      <c r="W15" s="1"/>
    </row>
    <row r="16" spans="12:23" ht="33.75" customHeight="1">
      <c r="L16" s="1"/>
      <c r="M16" s="1"/>
      <c r="O16" s="1"/>
      <c r="P16" t="s">
        <v>604</v>
      </c>
      <c r="Q16" t="s">
        <v>6</v>
      </c>
      <c r="R16" t="s">
        <v>273</v>
      </c>
      <c r="S16" s="1" t="s">
        <v>272</v>
      </c>
      <c r="T16" s="1"/>
      <c r="U16" s="1"/>
      <c r="V16" s="1"/>
      <c r="W16" s="1"/>
    </row>
    <row r="17" spans="1:26">
      <c r="K17">
        <v>1</v>
      </c>
      <c r="L17" t="s">
        <v>92</v>
      </c>
      <c r="M17" t="s">
        <v>48</v>
      </c>
      <c r="N17" t="str">
        <f ca="1">OFFSET(N17,0,-1)</f>
        <v>2</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20</v>
      </c>
      <c r="O18" s="1" t="str">
        <f>IF('Перечень тарифов'!J21="","","" &amp; 'Перечень тарифов'!J21 &amp; "")</f>
        <v>Тариф на тепловую энергию</v>
      </c>
      <c r="P18" s="1"/>
      <c r="Q18" s="1"/>
      <c r="R18" s="1"/>
      <c r="S18" s="1"/>
      <c r="T18" s="1"/>
      <c r="U18" s="1"/>
      <c r="V18" s="1"/>
      <c r="W18" t="s">
        <v>475</v>
      </c>
      <c r="Z18" t="str">
        <f t="shared" ref="Z18:Z87" si="0">IF(M18="","",M18 )</f>
        <v>Наименование тарифа</v>
      </c>
    </row>
    <row r="19" spans="1:26">
      <c r="A19" s="1"/>
      <c r="B19" s="1">
        <v>1</v>
      </c>
      <c r="L19" t="str">
        <f>mergeValue(A19) &amp;"."&amp; mergeValue(B19)</f>
        <v>1.1</v>
      </c>
      <c r="M19" t="s">
        <v>16</v>
      </c>
      <c r="O19" s="1" t="str">
        <f>IF('Перечень тарифов'!N21="","","" &amp; 'Перечень тарифов'!N21 &amp; "")</f>
        <v>Бокситогорский муниципальный район, Бокситогорское (41603101);</v>
      </c>
      <c r="P19" s="1"/>
      <c r="Q19" s="1"/>
      <c r="R19" s="1"/>
      <c r="S19" s="1"/>
      <c r="T19" s="1"/>
      <c r="U19" s="1"/>
      <c r="V19" s="1"/>
      <c r="W19" t="s">
        <v>476</v>
      </c>
      <c r="Z19" t="str">
        <f t="shared" si="0"/>
        <v>Территория действия тарифа</v>
      </c>
    </row>
    <row r="20" spans="1:26" hidden="1">
      <c r="A20" s="1"/>
      <c r="B20" s="1"/>
      <c r="C20" s="1">
        <v>1</v>
      </c>
      <c r="L20" t="str">
        <f>mergeValue(A20) &amp;"."&amp; mergeValue(B20)&amp;"."&amp; mergeValue(C20)</f>
        <v>1.1.1</v>
      </c>
      <c r="O20" s="1"/>
      <c r="P20" s="1"/>
      <c r="Q20" s="1"/>
      <c r="R20" s="1"/>
      <c r="S20" s="1"/>
      <c r="T20" s="1"/>
      <c r="U20" s="1"/>
      <c r="V20" s="1"/>
      <c r="Z20" t="str">
        <f t="shared" si="0"/>
        <v/>
      </c>
    </row>
    <row r="21" spans="1:26" hidden="1">
      <c r="A21" s="1"/>
      <c r="B21" s="1"/>
      <c r="C21" s="1"/>
      <c r="D21" s="1">
        <v>1</v>
      </c>
      <c r="L21" t="str">
        <f>mergeValue(A21) &amp;"."&amp; mergeValue(B21)&amp;"."&amp; mergeValue(C21)&amp;"."&amp; mergeValue(D21)</f>
        <v>1.1.1.1</v>
      </c>
      <c r="O21" s="1"/>
      <c r="P21" s="1"/>
      <c r="Q21" s="1"/>
      <c r="R21" s="1"/>
      <c r="S21" s="1"/>
      <c r="T21" s="1"/>
      <c r="U21" s="1"/>
      <c r="V21" s="1"/>
      <c r="Z21" t="str">
        <f t="shared" si="0"/>
        <v/>
      </c>
    </row>
    <row r="22" spans="1:26" ht="23.25" customHeight="1">
      <c r="A22" s="1"/>
      <c r="B22" s="1"/>
      <c r="C22" s="1"/>
      <c r="D22" s="1"/>
      <c r="E22" s="1">
        <v>1</v>
      </c>
      <c r="H22">
        <v>1</v>
      </c>
      <c r="I22" s="1">
        <v>1</v>
      </c>
      <c r="L22" t="str">
        <f>mergeValue(A22) &amp;"."&amp; mergeValue(B22)&amp;"."&amp; mergeValue(C22)&amp;"."&amp; mergeValue(D22)&amp;"."&amp; mergeValue(E22)</f>
        <v>1.1.1.1.1</v>
      </c>
      <c r="M22" t="s">
        <v>9</v>
      </c>
      <c r="O22" s="1" t="s">
        <v>3</v>
      </c>
      <c r="P22" s="1"/>
      <c r="Q22" s="1"/>
      <c r="R22" s="1"/>
      <c r="S22" s="1"/>
      <c r="T22" s="1"/>
      <c r="U22" s="1"/>
      <c r="V22" s="1"/>
      <c r="W22" t="s">
        <v>636</v>
      </c>
      <c r="Z22" t="str">
        <f t="shared" si="0"/>
        <v>Схема подключения теплопотребляющей установки к коллектору источника тепловой энергии</v>
      </c>
    </row>
    <row r="23" spans="1:26" ht="19.5" customHeight="1">
      <c r="A23" s="1"/>
      <c r="B23" s="1"/>
      <c r="C23" s="1"/>
      <c r="D23" s="1"/>
      <c r="E23" s="1"/>
      <c r="F23" s="1">
        <v>1</v>
      </c>
      <c r="I23" s="1"/>
      <c r="J23" s="1">
        <v>1</v>
      </c>
      <c r="L23" t="str">
        <f>mergeValue(A23) &amp;"."&amp; mergeValue(B23)&amp;"."&amp; mergeValue(C23)&amp;"."&amp; mergeValue(D23)&amp;"."&amp; mergeValue(E23)&amp;"."&amp; mergeValue(F23)</f>
        <v>1.1.1.1.1.1</v>
      </c>
      <c r="M23" t="s">
        <v>10</v>
      </c>
      <c r="O23" s="1" t="s">
        <v>302</v>
      </c>
      <c r="P23" s="1"/>
      <c r="Q23" s="1"/>
      <c r="R23" s="1"/>
      <c r="S23" s="1"/>
      <c r="T23" s="1"/>
      <c r="U23" s="1"/>
      <c r="V23" s="1"/>
      <c r="W23" t="s">
        <v>634</v>
      </c>
      <c r="Z23" t="str">
        <f t="shared" si="0"/>
        <v>Группа потребителей</v>
      </c>
    </row>
    <row r="24" spans="1:26" ht="17.100000000000001" customHeight="1">
      <c r="A24" s="1"/>
      <c r="B24" s="1"/>
      <c r="C24" s="1"/>
      <c r="D24" s="1"/>
      <c r="E24" s="1"/>
      <c r="F24" s="1"/>
      <c r="G24">
        <v>1</v>
      </c>
      <c r="I24" s="1"/>
      <c r="J24" s="1"/>
      <c r="K24">
        <v>1</v>
      </c>
      <c r="L24" t="str">
        <f>mergeValue(A24) &amp;"."&amp; mergeValue(B24)&amp;"."&amp; mergeValue(C24)&amp;"."&amp; mergeValue(D24)&amp;"."&amp; mergeValue(E24)&amp;"."&amp; mergeValue(F24)&amp;"."&amp; mergeValue(G24)</f>
        <v>1.1.1.1.1.1.1</v>
      </c>
      <c r="M24" t="s">
        <v>640</v>
      </c>
      <c r="O24">
        <v>2451.2399999999998</v>
      </c>
      <c r="R24" s="1" t="s">
        <v>1007</v>
      </c>
      <c r="S24" s="1" t="s">
        <v>83</v>
      </c>
      <c r="T24" s="1" t="s">
        <v>1008</v>
      </c>
      <c r="U24" s="1" t="s">
        <v>84</v>
      </c>
      <c r="W24" s="1" t="s">
        <v>653</v>
      </c>
      <c r="X24" t="str">
        <f>strCheckDate(O25:V25)</f>
        <v/>
      </c>
      <c r="Z24" t="str">
        <f t="shared" si="0"/>
        <v>вода</v>
      </c>
    </row>
    <row r="25" spans="1:26" hidden="1">
      <c r="A25" s="1"/>
      <c r="B25" s="1"/>
      <c r="C25" s="1"/>
      <c r="D25" s="1"/>
      <c r="E25" s="1"/>
      <c r="F25" s="1"/>
      <c r="I25" s="1"/>
      <c r="J25" s="1"/>
      <c r="Q25" t="str">
        <f>R24 &amp; "-" &amp; T24</f>
        <v>01.12.2022-31.12.2023</v>
      </c>
      <c r="R25" s="1"/>
      <c r="S25" s="1"/>
      <c r="T25" s="1"/>
      <c r="U25" s="1"/>
      <c r="W25" s="1"/>
      <c r="Z25" t="str">
        <f t="shared" si="0"/>
        <v/>
      </c>
    </row>
    <row r="26" spans="1:26" ht="15" customHeight="1">
      <c r="A26" s="1"/>
      <c r="B26" s="1"/>
      <c r="C26" s="1"/>
      <c r="D26" s="1"/>
      <c r="E26" s="1"/>
      <c r="F26" s="1"/>
      <c r="I26" s="1"/>
      <c r="J26" s="1"/>
      <c r="M26" t="s">
        <v>25</v>
      </c>
      <c r="W26" s="1"/>
      <c r="Z26" t="str">
        <f t="shared" si="0"/>
        <v>Добавить вид теплоносителя (параметры теплоносителя)</v>
      </c>
    </row>
    <row r="27" spans="1:26" ht="24" customHeight="1">
      <c r="A27" s="1"/>
      <c r="B27" s="1"/>
      <c r="C27" s="1"/>
      <c r="D27" s="1"/>
      <c r="E27" s="1"/>
      <c r="F27" s="1">
        <v>2</v>
      </c>
      <c r="I27" s="1"/>
      <c r="J27" s="1" t="s">
        <v>1689</v>
      </c>
      <c r="L27" t="str">
        <f>mergeValue(A27) &amp;"."&amp; mergeValue(B27)&amp;"."&amp; mergeValue(C27)&amp;"."&amp; mergeValue(D27)&amp;"."&amp; mergeValue(E27)&amp;"."&amp; mergeValue(F27)</f>
        <v>1.1.1.1.1.2</v>
      </c>
      <c r="M27" t="s">
        <v>10</v>
      </c>
      <c r="O27" s="1" t="s">
        <v>770</v>
      </c>
      <c r="P27" s="1"/>
      <c r="Q27" s="1"/>
      <c r="R27" s="1"/>
      <c r="S27" s="1"/>
      <c r="T27" s="1"/>
      <c r="U27" s="1"/>
      <c r="V27" s="1"/>
      <c r="W27" t="s">
        <v>634</v>
      </c>
      <c r="Z27" t="str">
        <f t="shared" si="0"/>
        <v>Группа потребителей</v>
      </c>
    </row>
    <row r="28" spans="1:26" ht="17.100000000000001" customHeight="1">
      <c r="A28" s="1"/>
      <c r="B28" s="1"/>
      <c r="C28" s="1"/>
      <c r="D28" s="1"/>
      <c r="E28" s="1"/>
      <c r="F28" s="1"/>
      <c r="G28">
        <v>1</v>
      </c>
      <c r="I28" s="1"/>
      <c r="J28" s="1"/>
      <c r="K28">
        <v>1</v>
      </c>
      <c r="L28" t="str">
        <f>mergeValue(A28) &amp;"."&amp; mergeValue(B28)&amp;"."&amp; mergeValue(C28)&amp;"."&amp; mergeValue(D28)&amp;"."&amp; mergeValue(E28)&amp;"."&amp; mergeValue(F28)&amp;"."&amp; mergeValue(G28)</f>
        <v>1.1.1.1.1.2.1</v>
      </c>
      <c r="M28" t="s">
        <v>640</v>
      </c>
      <c r="O28">
        <v>1909.99</v>
      </c>
      <c r="R28" s="1" t="s">
        <v>1007</v>
      </c>
      <c r="S28" s="1" t="s">
        <v>83</v>
      </c>
      <c r="T28" s="1" t="s">
        <v>1008</v>
      </c>
      <c r="U28" s="1" t="s">
        <v>83</v>
      </c>
      <c r="W28" s="1" t="s">
        <v>653</v>
      </c>
      <c r="X28" t="str">
        <f>strCheckDate(O29:V29)</f>
        <v/>
      </c>
      <c r="Z28" t="str">
        <f t="shared" si="0"/>
        <v>вода</v>
      </c>
    </row>
    <row r="29" spans="1:26" ht="11.25" hidden="1" customHeight="1">
      <c r="A29" s="1"/>
      <c r="B29" s="1"/>
      <c r="C29" s="1"/>
      <c r="D29" s="1"/>
      <c r="E29" s="1"/>
      <c r="F29" s="1"/>
      <c r="I29" s="1"/>
      <c r="J29" s="1"/>
      <c r="Q29" t="str">
        <f>R28 &amp; "-" &amp; T28</f>
        <v>01.12.2022-31.12.2023</v>
      </c>
      <c r="R29" s="1"/>
      <c r="S29" s="1"/>
      <c r="T29" s="1"/>
      <c r="U29" s="1"/>
      <c r="W29" s="1"/>
      <c r="Z29" t="str">
        <f t="shared" si="0"/>
        <v/>
      </c>
    </row>
    <row r="30" spans="1:26" ht="15" customHeight="1">
      <c r="A30" s="1"/>
      <c r="B30" s="1"/>
      <c r="C30" s="1"/>
      <c r="D30" s="1"/>
      <c r="E30" s="1"/>
      <c r="F30" s="1"/>
      <c r="I30" s="1"/>
      <c r="J30" s="1"/>
      <c r="M30" t="s">
        <v>25</v>
      </c>
      <c r="W30" s="1"/>
      <c r="Z30" t="str">
        <f t="shared" si="0"/>
        <v>Добавить вид теплоносителя (параметры теплоносителя)</v>
      </c>
    </row>
    <row r="31" spans="1:26" ht="26.25" customHeight="1">
      <c r="A31" s="1"/>
      <c r="B31" s="1"/>
      <c r="C31" s="1"/>
      <c r="D31" s="1"/>
      <c r="E31" s="1"/>
      <c r="F31" s="1">
        <v>3</v>
      </c>
      <c r="I31" s="1"/>
      <c r="J31" s="1" t="s">
        <v>1689</v>
      </c>
      <c r="L31" t="str">
        <f>mergeValue(A31) &amp;"."&amp; mergeValue(B31)&amp;"."&amp; mergeValue(C31)&amp;"."&amp; mergeValue(D31)&amp;"."&amp; mergeValue(E31)&amp;"."&amp; mergeValue(F31)</f>
        <v>1.1.1.1.1.3</v>
      </c>
      <c r="M31" t="s">
        <v>10</v>
      </c>
      <c r="O31" s="1" t="s">
        <v>303</v>
      </c>
      <c r="P31" s="1"/>
      <c r="Q31" s="1"/>
      <c r="R31" s="1"/>
      <c r="S31" s="1"/>
      <c r="T31" s="1"/>
      <c r="U31" s="1"/>
      <c r="V31" s="1"/>
      <c r="W31" t="s">
        <v>634</v>
      </c>
      <c r="Z31" t="str">
        <f t="shared" si="0"/>
        <v>Группа потребителей</v>
      </c>
    </row>
    <row r="32" spans="1:26" ht="17.100000000000001" customHeight="1">
      <c r="A32" s="1"/>
      <c r="B32" s="1"/>
      <c r="C32" s="1"/>
      <c r="D32" s="1"/>
      <c r="E32" s="1"/>
      <c r="F32" s="1"/>
      <c r="G32">
        <v>1</v>
      </c>
      <c r="I32" s="1"/>
      <c r="J32" s="1"/>
      <c r="K32">
        <v>1</v>
      </c>
      <c r="L32" t="str">
        <f>mergeValue(A32) &amp;"."&amp; mergeValue(B32)&amp;"."&amp; mergeValue(C32)&amp;"."&amp; mergeValue(D32)&amp;"."&amp; mergeValue(E32)&amp;"."&amp; mergeValue(F32)&amp;"."&amp; mergeValue(G32)</f>
        <v>1.1.1.1.1.3.1</v>
      </c>
      <c r="M32" t="s">
        <v>640</v>
      </c>
      <c r="O32">
        <v>2451.2399999999998</v>
      </c>
      <c r="R32" s="1" t="s">
        <v>1007</v>
      </c>
      <c r="S32" s="1" t="s">
        <v>83</v>
      </c>
      <c r="T32" s="1" t="s">
        <v>1008</v>
      </c>
      <c r="U32" s="1" t="s">
        <v>83</v>
      </c>
      <c r="W32" s="1" t="s">
        <v>653</v>
      </c>
      <c r="X32" t="str">
        <f>strCheckDate(O33:V33)</f>
        <v/>
      </c>
      <c r="Z32" t="str">
        <f t="shared" si="0"/>
        <v>вода</v>
      </c>
    </row>
    <row r="33" spans="1:26" ht="11.25" hidden="1" customHeight="1">
      <c r="A33" s="1"/>
      <c r="B33" s="1"/>
      <c r="C33" s="1"/>
      <c r="D33" s="1"/>
      <c r="E33" s="1"/>
      <c r="F33" s="1"/>
      <c r="I33" s="1"/>
      <c r="J33" s="1"/>
      <c r="Q33" t="str">
        <f>R32 &amp; "-" &amp; T32</f>
        <v>01.12.2022-31.12.2023</v>
      </c>
      <c r="R33" s="1"/>
      <c r="S33" s="1"/>
      <c r="T33" s="1"/>
      <c r="U33" s="1"/>
      <c r="W33" s="1"/>
      <c r="Z33" t="str">
        <f t="shared" si="0"/>
        <v/>
      </c>
    </row>
    <row r="34" spans="1:26" ht="15" customHeight="1">
      <c r="A34" s="1"/>
      <c r="B34" s="1"/>
      <c r="C34" s="1"/>
      <c r="D34" s="1"/>
      <c r="E34" s="1"/>
      <c r="F34" s="1"/>
      <c r="I34" s="1"/>
      <c r="J34" s="1"/>
      <c r="M34" t="s">
        <v>25</v>
      </c>
      <c r="W34" s="1"/>
      <c r="Z34" t="str">
        <f t="shared" si="0"/>
        <v>Добавить вид теплоносителя (параметры теплоносителя)</v>
      </c>
    </row>
    <row r="35" spans="1:26" ht="15" customHeight="1">
      <c r="A35" s="1"/>
      <c r="B35" s="1"/>
      <c r="C35" s="1"/>
      <c r="D35" s="1"/>
      <c r="E35" s="1"/>
      <c r="I35" s="1"/>
      <c r="M35" t="s">
        <v>11</v>
      </c>
      <c r="Z35" t="str">
        <f t="shared" si="0"/>
        <v>Добавить группу потребителей</v>
      </c>
    </row>
    <row r="36" spans="1:26" ht="15" customHeight="1">
      <c r="A36" s="1"/>
      <c r="B36" s="1"/>
      <c r="C36" s="1"/>
      <c r="D36" s="1"/>
      <c r="M36" t="s">
        <v>12</v>
      </c>
      <c r="Z36" t="str">
        <f t="shared" si="0"/>
        <v>Добавить схему подключения</v>
      </c>
    </row>
    <row r="37" spans="1:26">
      <c r="A37" s="1"/>
      <c r="B37" s="1">
        <v>2</v>
      </c>
      <c r="L37" t="str">
        <f>mergeValue(A37) &amp;"."&amp; mergeValue(B37)</f>
        <v>1.2</v>
      </c>
      <c r="M37" t="s">
        <v>16</v>
      </c>
      <c r="O37" s="1" t="str">
        <f>IF('Перечень тарифов'!N24="","","" &amp; 'Перечень тарифов'!N24 &amp; "")</f>
        <v>Бокситогорский муниципальный район, Большедворское (41603412);</v>
      </c>
      <c r="P37" s="1"/>
      <c r="Q37" s="1"/>
      <c r="R37" s="1"/>
      <c r="S37" s="1"/>
      <c r="T37" s="1"/>
      <c r="U37" s="1"/>
      <c r="V37" s="1"/>
      <c r="W37" t="s">
        <v>476</v>
      </c>
      <c r="Z37" t="str">
        <f t="shared" si="0"/>
        <v>Территория действия тарифа</v>
      </c>
    </row>
    <row r="38" spans="1:26" hidden="1">
      <c r="A38" s="1"/>
      <c r="B38" s="1"/>
      <c r="C38" s="1">
        <v>1</v>
      </c>
      <c r="L38" t="str">
        <f>mergeValue(A38) &amp;"."&amp; mergeValue(B38)&amp;"."&amp; mergeValue(C38)</f>
        <v>1.2.1</v>
      </c>
      <c r="O38" s="1"/>
      <c r="P38" s="1"/>
      <c r="Q38" s="1"/>
      <c r="R38" s="1"/>
      <c r="S38" s="1"/>
      <c r="T38" s="1"/>
      <c r="U38" s="1"/>
      <c r="V38" s="1"/>
      <c r="Z38" t="str">
        <f t="shared" si="0"/>
        <v/>
      </c>
    </row>
    <row r="39" spans="1:26" hidden="1">
      <c r="A39" s="1"/>
      <c r="B39" s="1"/>
      <c r="C39" s="1"/>
      <c r="D39" s="1">
        <v>1</v>
      </c>
      <c r="L39" t="str">
        <f>mergeValue(A39) &amp;"."&amp; mergeValue(B39)&amp;"."&amp; mergeValue(C39)&amp;"."&amp; mergeValue(D39)</f>
        <v>1.2.1.1</v>
      </c>
      <c r="O39" s="1"/>
      <c r="P39" s="1"/>
      <c r="Q39" s="1"/>
      <c r="R39" s="1"/>
      <c r="S39" s="1"/>
      <c r="T39" s="1"/>
      <c r="U39" s="1"/>
      <c r="V39" s="1"/>
      <c r="Z39" t="str">
        <f t="shared" si="0"/>
        <v/>
      </c>
    </row>
    <row r="40" spans="1:26" ht="19.5" customHeight="1">
      <c r="A40" s="1"/>
      <c r="B40" s="1"/>
      <c r="C40" s="1"/>
      <c r="D40" s="1"/>
      <c r="E40" s="1">
        <v>1</v>
      </c>
      <c r="H40">
        <v>1</v>
      </c>
      <c r="I40" s="1">
        <v>1</v>
      </c>
      <c r="L40" t="str">
        <f>mergeValue(A40) &amp;"."&amp; mergeValue(B40)&amp;"."&amp; mergeValue(C40)&amp;"."&amp; mergeValue(D40)&amp;"."&amp; mergeValue(E40)</f>
        <v>1.2.1.1.1</v>
      </c>
      <c r="M40" t="s">
        <v>9</v>
      </c>
      <c r="O40" s="1" t="s">
        <v>3</v>
      </c>
      <c r="P40" s="1"/>
      <c r="Q40" s="1"/>
      <c r="R40" s="1"/>
      <c r="S40" s="1"/>
      <c r="T40" s="1"/>
      <c r="U40" s="1"/>
      <c r="V40" s="1"/>
      <c r="W40" t="s">
        <v>636</v>
      </c>
      <c r="Z40" t="str">
        <f t="shared" si="0"/>
        <v>Схема подключения теплопотребляющей установки к коллектору источника тепловой энергии</v>
      </c>
    </row>
    <row r="41" spans="1:26" ht="22.5" customHeight="1">
      <c r="A41" s="1"/>
      <c r="B41" s="1"/>
      <c r="C41" s="1"/>
      <c r="D41" s="1"/>
      <c r="E41" s="1"/>
      <c r="F41" s="1">
        <v>1</v>
      </c>
      <c r="I41" s="1"/>
      <c r="J41" s="1">
        <v>1</v>
      </c>
      <c r="L41" t="str">
        <f>mergeValue(A41) &amp;"."&amp; mergeValue(B41)&amp;"."&amp; mergeValue(C41)&amp;"."&amp; mergeValue(D41)&amp;"."&amp; mergeValue(E41)&amp;"."&amp; mergeValue(F41)</f>
        <v>1.2.1.1.1.1</v>
      </c>
      <c r="M41" t="s">
        <v>10</v>
      </c>
      <c r="O41" s="1" t="s">
        <v>302</v>
      </c>
      <c r="P41" s="1"/>
      <c r="Q41" s="1"/>
      <c r="R41" s="1"/>
      <c r="S41" s="1"/>
      <c r="T41" s="1"/>
      <c r="U41" s="1"/>
      <c r="V41" s="1"/>
      <c r="W41" t="s">
        <v>634</v>
      </c>
      <c r="Z41" t="str">
        <f t="shared" si="0"/>
        <v>Группа потребителей</v>
      </c>
    </row>
    <row r="42" spans="1:26" ht="17.100000000000001" customHeight="1">
      <c r="A42" s="1"/>
      <c r="B42" s="1"/>
      <c r="C42" s="1"/>
      <c r="D42" s="1"/>
      <c r="E42" s="1"/>
      <c r="F42" s="1"/>
      <c r="G42">
        <v>1</v>
      </c>
      <c r="I42" s="1"/>
      <c r="J42" s="1"/>
      <c r="K42">
        <v>1</v>
      </c>
      <c r="L42" t="str">
        <f>mergeValue(A42) &amp;"."&amp; mergeValue(B42)&amp;"."&amp; mergeValue(C42)&amp;"."&amp; mergeValue(D42)&amp;"."&amp; mergeValue(E42)&amp;"."&amp; mergeValue(F42)&amp;"."&amp; mergeValue(G42)</f>
        <v>1.2.1.1.1.1.1</v>
      </c>
      <c r="M42" t="s">
        <v>640</v>
      </c>
      <c r="O42">
        <v>2451.2399999999998</v>
      </c>
      <c r="R42" s="1" t="s">
        <v>1007</v>
      </c>
      <c r="S42" s="1" t="s">
        <v>83</v>
      </c>
      <c r="T42" s="1" t="s">
        <v>1008</v>
      </c>
      <c r="U42" s="1" t="s">
        <v>83</v>
      </c>
      <c r="W42" s="1" t="s">
        <v>653</v>
      </c>
      <c r="X42" t="str">
        <f>strCheckDate(O43:V43)</f>
        <v/>
      </c>
      <c r="Z42" t="str">
        <f t="shared" si="0"/>
        <v>вода</v>
      </c>
    </row>
    <row r="43" spans="1:26" ht="11.25" hidden="1" customHeight="1">
      <c r="A43" s="1"/>
      <c r="B43" s="1"/>
      <c r="C43" s="1"/>
      <c r="D43" s="1"/>
      <c r="E43" s="1"/>
      <c r="F43" s="1"/>
      <c r="I43" s="1"/>
      <c r="J43" s="1"/>
      <c r="Q43" t="str">
        <f>R42 &amp; "-" &amp; T42</f>
        <v>01.12.2022-31.12.2023</v>
      </c>
      <c r="R43" s="1"/>
      <c r="S43" s="1"/>
      <c r="T43" s="1"/>
      <c r="U43" s="1"/>
      <c r="W43" s="1"/>
      <c r="Z43" t="str">
        <f t="shared" si="0"/>
        <v/>
      </c>
    </row>
    <row r="44" spans="1:26" ht="15" customHeight="1">
      <c r="A44" s="1"/>
      <c r="B44" s="1"/>
      <c r="C44" s="1"/>
      <c r="D44" s="1"/>
      <c r="E44" s="1"/>
      <c r="F44" s="1"/>
      <c r="I44" s="1"/>
      <c r="J44" s="1"/>
      <c r="M44" t="s">
        <v>25</v>
      </c>
      <c r="W44" s="1"/>
      <c r="Z44" t="str">
        <f t="shared" si="0"/>
        <v>Добавить вид теплоносителя (параметры теплоносителя)</v>
      </c>
    </row>
    <row r="45" spans="1:26" ht="25.5" customHeight="1">
      <c r="A45" s="1"/>
      <c r="B45" s="1"/>
      <c r="C45" s="1"/>
      <c r="D45" s="1"/>
      <c r="E45" s="1"/>
      <c r="F45" s="1">
        <v>2</v>
      </c>
      <c r="I45" s="1"/>
      <c r="J45" s="1" t="s">
        <v>1689</v>
      </c>
      <c r="L45" t="str">
        <f>mergeValue(A45) &amp;"."&amp; mergeValue(B45)&amp;"."&amp; mergeValue(C45)&amp;"."&amp; mergeValue(D45)&amp;"."&amp; mergeValue(E45)&amp;"."&amp; mergeValue(F45)</f>
        <v>1.2.1.1.1.2</v>
      </c>
      <c r="M45" t="s">
        <v>10</v>
      </c>
      <c r="O45" s="1" t="s">
        <v>770</v>
      </c>
      <c r="P45" s="1"/>
      <c r="Q45" s="1"/>
      <c r="R45" s="1"/>
      <c r="S45" s="1"/>
      <c r="T45" s="1"/>
      <c r="U45" s="1"/>
      <c r="V45" s="1"/>
      <c r="W45" t="s">
        <v>634</v>
      </c>
      <c r="Z45" t="str">
        <f t="shared" si="0"/>
        <v>Группа потребителей</v>
      </c>
    </row>
    <row r="46" spans="1:26" ht="17.100000000000001" customHeight="1">
      <c r="A46" s="1"/>
      <c r="B46" s="1"/>
      <c r="C46" s="1"/>
      <c r="D46" s="1"/>
      <c r="E46" s="1"/>
      <c r="F46" s="1"/>
      <c r="G46">
        <v>1</v>
      </c>
      <c r="I46" s="1"/>
      <c r="J46" s="1"/>
      <c r="K46">
        <v>1</v>
      </c>
      <c r="L46" t="str">
        <f>mergeValue(A46) &amp;"."&amp; mergeValue(B46)&amp;"."&amp; mergeValue(C46)&amp;"."&amp; mergeValue(D46)&amp;"."&amp; mergeValue(E46)&amp;"."&amp; mergeValue(F46)&amp;"."&amp; mergeValue(G46)</f>
        <v>1.2.1.1.1.2.1</v>
      </c>
      <c r="M46" t="s">
        <v>640</v>
      </c>
      <c r="O46">
        <v>2688.12</v>
      </c>
      <c r="R46" s="1" t="s">
        <v>1007</v>
      </c>
      <c r="S46" s="1" t="s">
        <v>83</v>
      </c>
      <c r="T46" s="1" t="s">
        <v>1008</v>
      </c>
      <c r="U46" s="1" t="s">
        <v>83</v>
      </c>
      <c r="W46" s="1" t="s">
        <v>653</v>
      </c>
      <c r="X46" t="str">
        <f>strCheckDate(O47:V47)</f>
        <v/>
      </c>
      <c r="Z46" t="str">
        <f t="shared" si="0"/>
        <v>вода</v>
      </c>
    </row>
    <row r="47" spans="1:26" ht="11.25" hidden="1" customHeight="1">
      <c r="A47" s="1"/>
      <c r="B47" s="1"/>
      <c r="C47" s="1"/>
      <c r="D47" s="1"/>
      <c r="E47" s="1"/>
      <c r="F47" s="1"/>
      <c r="I47" s="1"/>
      <c r="J47" s="1"/>
      <c r="Q47" t="str">
        <f>R46 &amp; "-" &amp; T46</f>
        <v>01.12.2022-31.12.2023</v>
      </c>
      <c r="R47" s="1"/>
      <c r="S47" s="1"/>
      <c r="T47" s="1"/>
      <c r="U47" s="1"/>
      <c r="W47" s="1"/>
      <c r="Z47" t="str">
        <f t="shared" si="0"/>
        <v/>
      </c>
    </row>
    <row r="48" spans="1:26" ht="15" customHeight="1">
      <c r="A48" s="1"/>
      <c r="B48" s="1"/>
      <c r="C48" s="1"/>
      <c r="D48" s="1"/>
      <c r="E48" s="1"/>
      <c r="F48" s="1"/>
      <c r="I48" s="1"/>
      <c r="J48" s="1"/>
      <c r="M48" t="s">
        <v>25</v>
      </c>
      <c r="W48" s="1"/>
      <c r="Z48" t="str">
        <f t="shared" si="0"/>
        <v>Добавить вид теплоносителя (параметры теплоносителя)</v>
      </c>
    </row>
    <row r="49" spans="1:26" ht="25.5" customHeight="1">
      <c r="A49" s="1"/>
      <c r="B49" s="1"/>
      <c r="C49" s="1"/>
      <c r="D49" s="1"/>
      <c r="E49" s="1"/>
      <c r="F49" s="1">
        <v>3</v>
      </c>
      <c r="I49" s="1"/>
      <c r="J49" s="1" t="s">
        <v>1689</v>
      </c>
      <c r="L49" t="str">
        <f>mergeValue(A49) &amp;"."&amp; mergeValue(B49)&amp;"."&amp; mergeValue(C49)&amp;"."&amp; mergeValue(D49)&amp;"."&amp; mergeValue(E49)&amp;"."&amp; mergeValue(F49)</f>
        <v>1.2.1.1.1.3</v>
      </c>
      <c r="M49" t="s">
        <v>10</v>
      </c>
      <c r="O49" s="1" t="s">
        <v>303</v>
      </c>
      <c r="P49" s="1"/>
      <c r="Q49" s="1"/>
      <c r="R49" s="1"/>
      <c r="S49" s="1"/>
      <c r="T49" s="1"/>
      <c r="U49" s="1"/>
      <c r="V49" s="1"/>
      <c r="W49" t="s">
        <v>634</v>
      </c>
      <c r="Z49" t="str">
        <f t="shared" si="0"/>
        <v>Группа потребителей</v>
      </c>
    </row>
    <row r="50" spans="1:26" ht="17.100000000000001" customHeight="1">
      <c r="A50" s="1"/>
      <c r="B50" s="1"/>
      <c r="C50" s="1"/>
      <c r="D50" s="1"/>
      <c r="E50" s="1"/>
      <c r="F50" s="1"/>
      <c r="G50">
        <v>1</v>
      </c>
      <c r="I50" s="1"/>
      <c r="J50" s="1"/>
      <c r="K50">
        <v>1</v>
      </c>
      <c r="L50" t="str">
        <f>mergeValue(A50) &amp;"."&amp; mergeValue(B50)&amp;"."&amp; mergeValue(C50)&amp;"."&amp; mergeValue(D50)&amp;"."&amp; mergeValue(E50)&amp;"."&amp; mergeValue(F50)&amp;"."&amp; mergeValue(G50)</f>
        <v>1.2.1.1.1.3.1</v>
      </c>
      <c r="M50" t="s">
        <v>640</v>
      </c>
      <c r="O50">
        <v>2451.2399999999998</v>
      </c>
      <c r="R50" s="1" t="s">
        <v>1007</v>
      </c>
      <c r="S50" s="1" t="s">
        <v>83</v>
      </c>
      <c r="T50" s="1" t="s">
        <v>1008</v>
      </c>
      <c r="U50" s="1" t="s">
        <v>83</v>
      </c>
      <c r="W50" s="1" t="s">
        <v>653</v>
      </c>
      <c r="X50" t="str">
        <f>strCheckDate(O51:V51)</f>
        <v/>
      </c>
      <c r="Z50" t="str">
        <f t="shared" si="0"/>
        <v>вода</v>
      </c>
    </row>
    <row r="51" spans="1:26" ht="11.25" hidden="1" customHeight="1">
      <c r="A51" s="1"/>
      <c r="B51" s="1"/>
      <c r="C51" s="1"/>
      <c r="D51" s="1"/>
      <c r="E51" s="1"/>
      <c r="F51" s="1"/>
      <c r="I51" s="1"/>
      <c r="J51" s="1"/>
      <c r="Q51" t="str">
        <f>R50 &amp; "-" &amp; T50</f>
        <v>01.12.2022-31.12.2023</v>
      </c>
      <c r="R51" s="1"/>
      <c r="S51" s="1"/>
      <c r="T51" s="1"/>
      <c r="U51" s="1"/>
      <c r="W51" s="1"/>
      <c r="Z51" t="str">
        <f t="shared" si="0"/>
        <v/>
      </c>
    </row>
    <row r="52" spans="1:26" ht="15" customHeight="1">
      <c r="A52" s="1"/>
      <c r="B52" s="1"/>
      <c r="C52" s="1"/>
      <c r="D52" s="1"/>
      <c r="E52" s="1"/>
      <c r="F52" s="1"/>
      <c r="I52" s="1"/>
      <c r="J52" s="1"/>
      <c r="M52" t="s">
        <v>25</v>
      </c>
      <c r="W52" s="1"/>
      <c r="Z52" t="str">
        <f t="shared" si="0"/>
        <v>Добавить вид теплоносителя (параметры теплоносителя)</v>
      </c>
    </row>
    <row r="53" spans="1:26" ht="15" customHeight="1">
      <c r="A53" s="1"/>
      <c r="B53" s="1"/>
      <c r="C53" s="1"/>
      <c r="D53" s="1"/>
      <c r="E53" s="1"/>
      <c r="I53" s="1"/>
      <c r="M53" t="s">
        <v>11</v>
      </c>
      <c r="Z53" t="str">
        <f t="shared" si="0"/>
        <v>Добавить группу потребителей</v>
      </c>
    </row>
    <row r="54" spans="1:26" ht="15" customHeight="1">
      <c r="A54" s="1"/>
      <c r="B54" s="1"/>
      <c r="C54" s="1"/>
      <c r="D54" s="1"/>
      <c r="E54" t="s">
        <v>252</v>
      </c>
      <c r="M54" t="s">
        <v>12</v>
      </c>
      <c r="Z54" t="str">
        <f t="shared" si="0"/>
        <v>Добавить схему подключения</v>
      </c>
    </row>
    <row r="55" spans="1:26">
      <c r="A55" s="1"/>
      <c r="B55" s="1">
        <v>3</v>
      </c>
      <c r="L55" t="str">
        <f>mergeValue(A55) &amp;"."&amp; mergeValue(B55)</f>
        <v>1.3</v>
      </c>
      <c r="M55" t="s">
        <v>16</v>
      </c>
      <c r="O55" s="1" t="str">
        <f>IF('Перечень тарифов'!N27="","","" &amp; 'Перечень тарифов'!N27 &amp; "")</f>
        <v>Бокситогорский муниципальный район, Борское (41603416);</v>
      </c>
      <c r="P55" s="1"/>
      <c r="Q55" s="1"/>
      <c r="R55" s="1"/>
      <c r="S55" s="1"/>
      <c r="T55" s="1"/>
      <c r="U55" s="1"/>
      <c r="V55" s="1"/>
      <c r="W55" t="s">
        <v>476</v>
      </c>
      <c r="Z55" t="str">
        <f t="shared" si="0"/>
        <v>Территория действия тарифа</v>
      </c>
    </row>
    <row r="56" spans="1:26" hidden="1">
      <c r="A56" s="1"/>
      <c r="B56" s="1"/>
      <c r="C56" s="1">
        <v>1</v>
      </c>
      <c r="L56" t="str">
        <f>mergeValue(A56) &amp;"."&amp; mergeValue(B56)&amp;"."&amp; mergeValue(C56)</f>
        <v>1.3.1</v>
      </c>
      <c r="O56" s="1"/>
      <c r="P56" s="1"/>
      <c r="Q56" s="1"/>
      <c r="R56" s="1"/>
      <c r="S56" s="1"/>
      <c r="T56" s="1"/>
      <c r="U56" s="1"/>
      <c r="V56" s="1"/>
      <c r="Z56" t="str">
        <f t="shared" si="0"/>
        <v/>
      </c>
    </row>
    <row r="57" spans="1:26" hidden="1">
      <c r="A57" s="1"/>
      <c r="B57" s="1"/>
      <c r="C57" s="1"/>
      <c r="D57" s="1">
        <v>1</v>
      </c>
      <c r="L57" t="str">
        <f>mergeValue(A57) &amp;"."&amp; mergeValue(B57)&amp;"."&amp; mergeValue(C57)&amp;"."&amp; mergeValue(D57)</f>
        <v>1.3.1.1</v>
      </c>
      <c r="O57" s="1"/>
      <c r="P57" s="1"/>
      <c r="Q57" s="1"/>
      <c r="R57" s="1"/>
      <c r="S57" s="1"/>
      <c r="T57" s="1"/>
      <c r="U57" s="1"/>
      <c r="V57" s="1"/>
      <c r="Z57" t="str">
        <f t="shared" si="0"/>
        <v/>
      </c>
    </row>
    <row r="58" spans="1:26" ht="27" customHeight="1">
      <c r="A58" s="1"/>
      <c r="B58" s="1"/>
      <c r="C58" s="1"/>
      <c r="D58" s="1"/>
      <c r="E58" s="1">
        <v>1</v>
      </c>
      <c r="H58">
        <v>1</v>
      </c>
      <c r="I58" s="1">
        <v>1</v>
      </c>
      <c r="L58" t="str">
        <f>mergeValue(A58) &amp;"."&amp; mergeValue(B58)&amp;"."&amp; mergeValue(C58)&amp;"."&amp; mergeValue(D58)&amp;"."&amp; mergeValue(E58)</f>
        <v>1.3.1.1.1</v>
      </c>
      <c r="M58" t="s">
        <v>9</v>
      </c>
      <c r="O58" s="1" t="s">
        <v>3</v>
      </c>
      <c r="P58" s="1"/>
      <c r="Q58" s="1"/>
      <c r="R58" s="1"/>
      <c r="S58" s="1"/>
      <c r="T58" s="1"/>
      <c r="U58" s="1"/>
      <c r="V58" s="1"/>
      <c r="W58" t="s">
        <v>636</v>
      </c>
      <c r="Z58" t="str">
        <f t="shared" si="0"/>
        <v>Схема подключения теплопотребляющей установки к коллектору источника тепловой энергии</v>
      </c>
    </row>
    <row r="59" spans="1:26" ht="21.75" customHeight="1">
      <c r="A59" s="1"/>
      <c r="B59" s="1"/>
      <c r="C59" s="1"/>
      <c r="D59" s="1"/>
      <c r="E59" s="1"/>
      <c r="F59" s="1">
        <v>1</v>
      </c>
      <c r="I59" s="1"/>
      <c r="J59" s="1">
        <v>1</v>
      </c>
      <c r="L59" t="str">
        <f>mergeValue(A59) &amp;"."&amp; mergeValue(B59)&amp;"."&amp; mergeValue(C59)&amp;"."&amp; mergeValue(D59)&amp;"."&amp; mergeValue(E59)&amp;"."&amp; mergeValue(F59)</f>
        <v>1.3.1.1.1.1</v>
      </c>
      <c r="M59" t="s">
        <v>10</v>
      </c>
      <c r="O59" s="1" t="s">
        <v>302</v>
      </c>
      <c r="P59" s="1"/>
      <c r="Q59" s="1"/>
      <c r="R59" s="1"/>
      <c r="S59" s="1"/>
      <c r="T59" s="1"/>
      <c r="U59" s="1"/>
      <c r="V59" s="1"/>
      <c r="W59" t="s">
        <v>634</v>
      </c>
      <c r="Z59" t="str">
        <f t="shared" si="0"/>
        <v>Группа потребителей</v>
      </c>
    </row>
    <row r="60" spans="1:26" ht="17.100000000000001" customHeight="1">
      <c r="A60" s="1"/>
      <c r="B60" s="1"/>
      <c r="C60" s="1"/>
      <c r="D60" s="1"/>
      <c r="E60" s="1"/>
      <c r="F60" s="1"/>
      <c r="G60">
        <v>1</v>
      </c>
      <c r="I60" s="1"/>
      <c r="J60" s="1"/>
      <c r="K60">
        <v>1</v>
      </c>
      <c r="L60" t="str">
        <f>mergeValue(A60) &amp;"."&amp; mergeValue(B60)&amp;"."&amp; mergeValue(C60)&amp;"."&amp; mergeValue(D60)&amp;"."&amp; mergeValue(E60)&amp;"."&amp; mergeValue(F60)&amp;"."&amp; mergeValue(G60)</f>
        <v>1.3.1.1.1.1.1</v>
      </c>
      <c r="M60" t="s">
        <v>640</v>
      </c>
      <c r="O60">
        <v>2451.2399999999998</v>
      </c>
      <c r="R60" s="1" t="s">
        <v>1007</v>
      </c>
      <c r="S60" s="1" t="s">
        <v>83</v>
      </c>
      <c r="T60" s="1" t="s">
        <v>1008</v>
      </c>
      <c r="U60" s="1" t="s">
        <v>83</v>
      </c>
      <c r="W60" s="1" t="s">
        <v>653</v>
      </c>
      <c r="X60" t="str">
        <f>strCheckDate(O61:V61)</f>
        <v/>
      </c>
      <c r="Z60" t="str">
        <f t="shared" si="0"/>
        <v>вода</v>
      </c>
    </row>
    <row r="61" spans="1:26" ht="11.25" hidden="1" customHeight="1">
      <c r="A61" s="1"/>
      <c r="B61" s="1"/>
      <c r="C61" s="1"/>
      <c r="D61" s="1"/>
      <c r="E61" s="1"/>
      <c r="F61" s="1"/>
      <c r="I61" s="1"/>
      <c r="J61" s="1"/>
      <c r="Q61" t="str">
        <f>R60 &amp; "-" &amp; T60</f>
        <v>01.12.2022-31.12.2023</v>
      </c>
      <c r="R61" s="1"/>
      <c r="S61" s="1"/>
      <c r="T61" s="1"/>
      <c r="U61" s="1"/>
      <c r="W61" s="1"/>
      <c r="Z61" t="str">
        <f t="shared" si="0"/>
        <v/>
      </c>
    </row>
    <row r="62" spans="1:26" ht="15" customHeight="1">
      <c r="A62" s="1"/>
      <c r="B62" s="1"/>
      <c r="C62" s="1"/>
      <c r="D62" s="1"/>
      <c r="E62" s="1"/>
      <c r="F62" s="1"/>
      <c r="I62" s="1"/>
      <c r="J62" s="1"/>
      <c r="M62" t="s">
        <v>25</v>
      </c>
      <c r="W62" s="1"/>
      <c r="Z62" t="str">
        <f t="shared" si="0"/>
        <v>Добавить вид теплоносителя (параметры теплоносителя)</v>
      </c>
    </row>
    <row r="63" spans="1:26" ht="25.5" customHeight="1">
      <c r="A63" s="1"/>
      <c r="B63" s="1"/>
      <c r="C63" s="1"/>
      <c r="D63" s="1"/>
      <c r="E63" s="1"/>
      <c r="F63" s="1">
        <v>2</v>
      </c>
      <c r="I63" s="1"/>
      <c r="J63" s="1" t="s">
        <v>1689</v>
      </c>
      <c r="L63" t="str">
        <f>mergeValue(A63) &amp;"."&amp; mergeValue(B63)&amp;"."&amp; mergeValue(C63)&amp;"."&amp; mergeValue(D63)&amp;"."&amp; mergeValue(E63)&amp;"."&amp; mergeValue(F63)</f>
        <v>1.3.1.1.1.2</v>
      </c>
      <c r="M63" t="s">
        <v>10</v>
      </c>
      <c r="O63" s="1" t="s">
        <v>770</v>
      </c>
      <c r="P63" s="1"/>
      <c r="Q63" s="1"/>
      <c r="R63" s="1"/>
      <c r="S63" s="1"/>
      <c r="T63" s="1"/>
      <c r="U63" s="1"/>
      <c r="V63" s="1"/>
      <c r="W63" t="s">
        <v>634</v>
      </c>
      <c r="Z63" t="str">
        <f t="shared" si="0"/>
        <v>Группа потребителей</v>
      </c>
    </row>
    <row r="64" spans="1:26" ht="17.100000000000001" customHeight="1">
      <c r="A64" s="1"/>
      <c r="B64" s="1"/>
      <c r="C64" s="1"/>
      <c r="D64" s="1"/>
      <c r="E64" s="1"/>
      <c r="F64" s="1"/>
      <c r="G64">
        <v>1</v>
      </c>
      <c r="I64" s="1"/>
      <c r="J64" s="1"/>
      <c r="K64">
        <v>1</v>
      </c>
      <c r="L64" t="str">
        <f>mergeValue(A64) &amp;"."&amp; mergeValue(B64)&amp;"."&amp; mergeValue(C64)&amp;"."&amp; mergeValue(D64)&amp;"."&amp; mergeValue(E64)&amp;"."&amp; mergeValue(F64)&amp;"."&amp; mergeValue(G64)</f>
        <v>1.3.1.1.1.2.1</v>
      </c>
      <c r="M64" t="s">
        <v>640</v>
      </c>
      <c r="O64">
        <v>2800</v>
      </c>
      <c r="R64" s="1" t="s">
        <v>1007</v>
      </c>
      <c r="S64" s="1" t="s">
        <v>83</v>
      </c>
      <c r="T64" s="1" t="s">
        <v>1008</v>
      </c>
      <c r="U64" s="1" t="s">
        <v>83</v>
      </c>
      <c r="W64" s="1" t="s">
        <v>653</v>
      </c>
      <c r="X64" t="str">
        <f>strCheckDate(O65:V65)</f>
        <v/>
      </c>
      <c r="Z64" t="str">
        <f t="shared" si="0"/>
        <v>вода</v>
      </c>
    </row>
    <row r="65" spans="1:26" ht="11.25" hidden="1" customHeight="1">
      <c r="A65" s="1"/>
      <c r="B65" s="1"/>
      <c r="C65" s="1"/>
      <c r="D65" s="1"/>
      <c r="E65" s="1"/>
      <c r="F65" s="1"/>
      <c r="I65" s="1"/>
      <c r="J65" s="1"/>
      <c r="Q65" t="str">
        <f>R64 &amp; "-" &amp; T64</f>
        <v>01.12.2022-31.12.2023</v>
      </c>
      <c r="R65" s="1"/>
      <c r="S65" s="1"/>
      <c r="T65" s="1"/>
      <c r="U65" s="1"/>
      <c r="W65" s="1"/>
      <c r="Z65" t="str">
        <f t="shared" si="0"/>
        <v/>
      </c>
    </row>
    <row r="66" spans="1:26" ht="15" customHeight="1">
      <c r="A66" s="1"/>
      <c r="B66" s="1"/>
      <c r="C66" s="1"/>
      <c r="D66" s="1"/>
      <c r="E66" s="1"/>
      <c r="F66" s="1"/>
      <c r="I66" s="1"/>
      <c r="J66" s="1"/>
      <c r="M66" t="s">
        <v>25</v>
      </c>
      <c r="W66" s="1"/>
      <c r="Z66" t="str">
        <f t="shared" si="0"/>
        <v>Добавить вид теплоносителя (параметры теплоносителя)</v>
      </c>
    </row>
    <row r="67" spans="1:26" ht="21.75" customHeight="1">
      <c r="A67" s="1"/>
      <c r="B67" s="1"/>
      <c r="C67" s="1"/>
      <c r="D67" s="1"/>
      <c r="E67" s="1"/>
      <c r="F67" s="1">
        <v>3</v>
      </c>
      <c r="I67" s="1"/>
      <c r="J67" s="1" t="s">
        <v>1689</v>
      </c>
      <c r="L67" t="str">
        <f>mergeValue(A67) &amp;"."&amp; mergeValue(B67)&amp;"."&amp; mergeValue(C67)&amp;"."&amp; mergeValue(D67)&amp;"."&amp; mergeValue(E67)&amp;"."&amp; mergeValue(F67)</f>
        <v>1.3.1.1.1.3</v>
      </c>
      <c r="M67" t="s">
        <v>10</v>
      </c>
      <c r="O67" s="1" t="s">
        <v>303</v>
      </c>
      <c r="P67" s="1"/>
      <c r="Q67" s="1"/>
      <c r="R67" s="1"/>
      <c r="S67" s="1"/>
      <c r="T67" s="1"/>
      <c r="U67" s="1"/>
      <c r="V67" s="1"/>
      <c r="W67" t="s">
        <v>634</v>
      </c>
      <c r="Z67" t="str">
        <f t="shared" si="0"/>
        <v>Группа потребителей</v>
      </c>
    </row>
    <row r="68" spans="1:26" ht="17.100000000000001" customHeight="1">
      <c r="A68" s="1"/>
      <c r="B68" s="1"/>
      <c r="C68" s="1"/>
      <c r="D68" s="1"/>
      <c r="E68" s="1"/>
      <c r="F68" s="1"/>
      <c r="G68">
        <v>1</v>
      </c>
      <c r="I68" s="1"/>
      <c r="J68" s="1"/>
      <c r="K68">
        <v>1</v>
      </c>
      <c r="L68" t="str">
        <f>mergeValue(A68) &amp;"."&amp; mergeValue(B68)&amp;"."&amp; mergeValue(C68)&amp;"."&amp; mergeValue(D68)&amp;"."&amp; mergeValue(E68)&amp;"."&amp; mergeValue(F68)&amp;"."&amp; mergeValue(G68)</f>
        <v>1.3.1.1.1.3.1</v>
      </c>
      <c r="M68" t="s">
        <v>640</v>
      </c>
      <c r="O68">
        <v>2451.2399999999998</v>
      </c>
      <c r="R68" s="1" t="s">
        <v>1007</v>
      </c>
      <c r="S68" s="1" t="s">
        <v>83</v>
      </c>
      <c r="T68" s="1" t="s">
        <v>1008</v>
      </c>
      <c r="U68" s="1" t="s">
        <v>83</v>
      </c>
      <c r="W68" s="1" t="s">
        <v>653</v>
      </c>
      <c r="X68" t="str">
        <f>strCheckDate(O69:V69)</f>
        <v/>
      </c>
      <c r="Z68" t="str">
        <f t="shared" si="0"/>
        <v>вода</v>
      </c>
    </row>
    <row r="69" spans="1:26" ht="11.25" hidden="1" customHeight="1">
      <c r="A69" s="1"/>
      <c r="B69" s="1"/>
      <c r="C69" s="1"/>
      <c r="D69" s="1"/>
      <c r="E69" s="1"/>
      <c r="F69" s="1"/>
      <c r="I69" s="1"/>
      <c r="J69" s="1"/>
      <c r="Q69" t="str">
        <f>R68 &amp; "-" &amp; T68</f>
        <v>01.12.2022-31.12.2023</v>
      </c>
      <c r="R69" s="1"/>
      <c r="S69" s="1"/>
      <c r="T69" s="1"/>
      <c r="U69" s="1"/>
      <c r="W69" s="1"/>
      <c r="Z69" t="str">
        <f t="shared" si="0"/>
        <v/>
      </c>
    </row>
    <row r="70" spans="1:26" ht="15" customHeight="1">
      <c r="A70" s="1"/>
      <c r="B70" s="1"/>
      <c r="C70" s="1"/>
      <c r="D70" s="1"/>
      <c r="E70" s="1"/>
      <c r="F70" s="1"/>
      <c r="I70" s="1"/>
      <c r="J70" s="1"/>
      <c r="M70" t="s">
        <v>25</v>
      </c>
      <c r="W70" s="1"/>
      <c r="Z70" t="str">
        <f t="shared" si="0"/>
        <v>Добавить вид теплоносителя (параметры теплоносителя)</v>
      </c>
    </row>
    <row r="71" spans="1:26" ht="15" customHeight="1">
      <c r="A71" s="1"/>
      <c r="B71" s="1"/>
      <c r="C71" s="1"/>
      <c r="D71" s="1"/>
      <c r="E71" s="1"/>
      <c r="I71" s="1"/>
      <c r="M71" t="s">
        <v>11</v>
      </c>
      <c r="Z71" t="str">
        <f t="shared" si="0"/>
        <v>Добавить группу потребителей</v>
      </c>
    </row>
    <row r="72" spans="1:26" ht="15" customHeight="1">
      <c r="A72" s="1"/>
      <c r="B72" s="1"/>
      <c r="C72" s="1"/>
      <c r="D72" s="1"/>
      <c r="E72" t="s">
        <v>252</v>
      </c>
      <c r="M72" t="s">
        <v>12</v>
      </c>
      <c r="Z72" t="str">
        <f t="shared" si="0"/>
        <v>Добавить схему подключения</v>
      </c>
    </row>
    <row r="73" spans="1:26">
      <c r="A73" s="1">
        <v>2</v>
      </c>
      <c r="E73" t="s">
        <v>252</v>
      </c>
      <c r="L73">
        <f>mergeValue(A73)</f>
        <v>2</v>
      </c>
      <c r="M73" t="s">
        <v>20</v>
      </c>
      <c r="O73" s="1" t="str">
        <f>IF('Перечень тарифов'!J31="","","" &amp; 'Перечень тарифов'!J31 &amp; "")</f>
        <v>Тариф на тепловую энергию для оказания услуги по ГВС в жилых домах, оборудованных ИТП</v>
      </c>
      <c r="P73" s="1"/>
      <c r="Q73" s="1"/>
      <c r="R73" s="1"/>
      <c r="S73" s="1"/>
      <c r="T73" s="1"/>
      <c r="U73" s="1"/>
      <c r="V73" s="1"/>
      <c r="W73" t="s">
        <v>475</v>
      </c>
      <c r="Z73" t="str">
        <f t="shared" si="0"/>
        <v>Наименование тарифа</v>
      </c>
    </row>
    <row r="74" spans="1:26">
      <c r="A74" s="1"/>
      <c r="B74" s="1">
        <v>1</v>
      </c>
      <c r="L74" t="str">
        <f>mergeValue(A74) &amp;"."&amp; mergeValue(B74)</f>
        <v>2.1</v>
      </c>
      <c r="M74" t="s">
        <v>16</v>
      </c>
      <c r="O74" s="1" t="str">
        <f>IF('Перечень тарифов'!N31="","","" &amp; 'Перечень тарифов'!N31 &amp; "")</f>
        <v>Бокситогорский муниципальный район, Бокситогорское (41603101);</v>
      </c>
      <c r="P74" s="1"/>
      <c r="Q74" s="1"/>
      <c r="R74" s="1"/>
      <c r="S74" s="1"/>
      <c r="T74" s="1"/>
      <c r="U74" s="1"/>
      <c r="V74" s="1"/>
      <c r="W74" t="s">
        <v>476</v>
      </c>
      <c r="Z74" t="str">
        <f t="shared" si="0"/>
        <v>Территория действия тарифа</v>
      </c>
    </row>
    <row r="75" spans="1:26" hidden="1">
      <c r="A75" s="1"/>
      <c r="B75" s="1"/>
      <c r="C75" s="1">
        <v>1</v>
      </c>
      <c r="L75" t="str">
        <f>mergeValue(A75) &amp;"."&amp; mergeValue(B75)&amp;"."&amp; mergeValue(C75)</f>
        <v>2.1.1</v>
      </c>
      <c r="O75" s="1"/>
      <c r="P75" s="1"/>
      <c r="Q75" s="1"/>
      <c r="R75" s="1"/>
      <c r="S75" s="1"/>
      <c r="T75" s="1"/>
      <c r="U75" s="1"/>
      <c r="V75" s="1"/>
      <c r="Z75" t="str">
        <f t="shared" si="0"/>
        <v/>
      </c>
    </row>
    <row r="76" spans="1:26" hidden="1">
      <c r="A76" s="1"/>
      <c r="B76" s="1"/>
      <c r="C76" s="1"/>
      <c r="D76" s="1">
        <v>1</v>
      </c>
      <c r="L76" t="str">
        <f>mergeValue(A76) &amp;"."&amp; mergeValue(B76)&amp;"."&amp; mergeValue(C76)&amp;"."&amp; mergeValue(D76)</f>
        <v>2.1.1.1</v>
      </c>
      <c r="O76" s="1"/>
      <c r="P76" s="1"/>
      <c r="Q76" s="1"/>
      <c r="R76" s="1"/>
      <c r="S76" s="1"/>
      <c r="T76" s="1"/>
      <c r="U76" s="1"/>
      <c r="V76" s="1"/>
      <c r="Z76" t="str">
        <f t="shared" si="0"/>
        <v/>
      </c>
    </row>
    <row r="77" spans="1:26" ht="20.25" customHeight="1">
      <c r="A77" s="1"/>
      <c r="B77" s="1"/>
      <c r="C77" s="1"/>
      <c r="D77" s="1"/>
      <c r="E77" s="1">
        <v>1</v>
      </c>
      <c r="H77">
        <v>1</v>
      </c>
      <c r="I77" s="1">
        <v>1</v>
      </c>
      <c r="L77" t="str">
        <f>mergeValue(A77) &amp;"."&amp; mergeValue(B77)&amp;"."&amp; mergeValue(C77)&amp;"."&amp; mergeValue(D77)&amp;"."&amp; mergeValue(E77)</f>
        <v>2.1.1.1.1</v>
      </c>
      <c r="M77" t="s">
        <v>9</v>
      </c>
      <c r="O77" s="1" t="s">
        <v>3</v>
      </c>
      <c r="P77" s="1"/>
      <c r="Q77" s="1"/>
      <c r="R77" s="1"/>
      <c r="S77" s="1"/>
      <c r="T77" s="1"/>
      <c r="U77" s="1"/>
      <c r="V77" s="1"/>
      <c r="W77" t="s">
        <v>636</v>
      </c>
      <c r="Z77" t="str">
        <f t="shared" si="0"/>
        <v>Схема подключения теплопотребляющей установки к коллектору источника тепловой энергии</v>
      </c>
    </row>
    <row r="78" spans="1:26" ht="22.5" customHeight="1">
      <c r="A78" s="1"/>
      <c r="B78" s="1"/>
      <c r="C78" s="1"/>
      <c r="D78" s="1"/>
      <c r="E78" s="1"/>
      <c r="F78" s="1">
        <v>1</v>
      </c>
      <c r="I78" s="1"/>
      <c r="J78" s="1">
        <v>1</v>
      </c>
      <c r="L78" t="str">
        <f>mergeValue(A78) &amp;"."&amp; mergeValue(B78)&amp;"."&amp; mergeValue(C78)&amp;"."&amp; mergeValue(D78)&amp;"."&amp; mergeValue(E78)&amp;"."&amp; mergeValue(F78)</f>
        <v>2.1.1.1.1.1</v>
      </c>
      <c r="M78" t="s">
        <v>10</v>
      </c>
      <c r="O78" s="1" t="s">
        <v>770</v>
      </c>
      <c r="P78" s="1"/>
      <c r="Q78" s="1"/>
      <c r="R78" s="1"/>
      <c r="S78" s="1"/>
      <c r="T78" s="1"/>
      <c r="U78" s="1"/>
      <c r="V78" s="1"/>
      <c r="W78" t="s">
        <v>634</v>
      </c>
      <c r="Z78" t="str">
        <f t="shared" si="0"/>
        <v>Группа потребителей</v>
      </c>
    </row>
    <row r="79" spans="1:26" ht="17.100000000000001" customHeight="1">
      <c r="A79" s="1"/>
      <c r="B79" s="1"/>
      <c r="C79" s="1"/>
      <c r="D79" s="1"/>
      <c r="E79" s="1"/>
      <c r="F79" s="1"/>
      <c r="G79">
        <v>1</v>
      </c>
      <c r="I79" s="1"/>
      <c r="J79" s="1"/>
      <c r="K79">
        <v>1</v>
      </c>
      <c r="L79" t="str">
        <f>mergeValue(A79) &amp;"."&amp; mergeValue(B79)&amp;"."&amp; mergeValue(C79)&amp;"."&amp; mergeValue(D79)&amp;"."&amp; mergeValue(E79)&amp;"."&amp; mergeValue(F79)&amp;"."&amp; mergeValue(G79)</f>
        <v>2.1.1.1.1.1.1</v>
      </c>
      <c r="M79" t="s">
        <v>640</v>
      </c>
      <c r="O79">
        <v>1139.67</v>
      </c>
      <c r="R79" s="1" t="s">
        <v>1007</v>
      </c>
      <c r="S79" s="1" t="s">
        <v>83</v>
      </c>
      <c r="T79" s="1" t="s">
        <v>1008</v>
      </c>
      <c r="U79" s="1" t="s">
        <v>83</v>
      </c>
      <c r="W79" s="1" t="s">
        <v>653</v>
      </c>
      <c r="X79" t="str">
        <f>strCheckDate(O80:V80)</f>
        <v/>
      </c>
      <c r="Z79" t="str">
        <f t="shared" si="0"/>
        <v>вода</v>
      </c>
    </row>
    <row r="80" spans="1:26" ht="11.25" hidden="1" customHeight="1">
      <c r="A80" s="1"/>
      <c r="B80" s="1"/>
      <c r="C80" s="1"/>
      <c r="D80" s="1"/>
      <c r="E80" s="1"/>
      <c r="F80" s="1"/>
      <c r="I80" s="1"/>
      <c r="J80" s="1"/>
      <c r="Q80" t="str">
        <f>R79 &amp; "-" &amp; T79</f>
        <v>01.12.2022-31.12.2023</v>
      </c>
      <c r="R80" s="1"/>
      <c r="S80" s="1"/>
      <c r="T80" s="1"/>
      <c r="U80" s="1"/>
      <c r="W80" s="1"/>
      <c r="Z80" t="str">
        <f t="shared" si="0"/>
        <v/>
      </c>
    </row>
    <row r="81" spans="1:26" ht="15" customHeight="1">
      <c r="A81" s="1"/>
      <c r="B81" s="1"/>
      <c r="C81" s="1"/>
      <c r="D81" s="1"/>
      <c r="E81" s="1"/>
      <c r="F81" s="1"/>
      <c r="I81" s="1"/>
      <c r="J81" s="1"/>
      <c r="M81" t="s">
        <v>25</v>
      </c>
      <c r="W81" s="1"/>
      <c r="Z81" t="str">
        <f t="shared" si="0"/>
        <v>Добавить вид теплоносителя (параметры теплоносителя)</v>
      </c>
    </row>
    <row r="82" spans="1:26" ht="21.75" customHeight="1">
      <c r="A82" s="1"/>
      <c r="B82" s="1"/>
      <c r="C82" s="1"/>
      <c r="D82" s="1"/>
      <c r="E82" s="1"/>
      <c r="F82" s="1">
        <v>2</v>
      </c>
      <c r="I82" s="1"/>
      <c r="J82" s="1" t="s">
        <v>1689</v>
      </c>
      <c r="L82" t="str">
        <f>mergeValue(A82) &amp;"."&amp; mergeValue(B82)&amp;"."&amp; mergeValue(C82)&amp;"."&amp; mergeValue(D82)&amp;"."&amp; mergeValue(E82)&amp;"."&amp; mergeValue(F82)</f>
        <v>2.1.1.1.1.2</v>
      </c>
      <c r="M82" t="s">
        <v>10</v>
      </c>
      <c r="O82" s="1" t="s">
        <v>770</v>
      </c>
      <c r="P82" s="1"/>
      <c r="Q82" s="1"/>
      <c r="R82" s="1"/>
      <c r="S82" s="1"/>
      <c r="T82" s="1"/>
      <c r="U82" s="1"/>
      <c r="V82" s="1"/>
      <c r="W82" t="s">
        <v>634</v>
      </c>
      <c r="Z82" t="str">
        <f t="shared" si="0"/>
        <v>Группа потребителей</v>
      </c>
    </row>
    <row r="83" spans="1:26" ht="17.100000000000001" customHeight="1">
      <c r="A83" s="1"/>
      <c r="B83" s="1"/>
      <c r="C83" s="1"/>
      <c r="D83" s="1"/>
      <c r="E83" s="1"/>
      <c r="F83" s="1"/>
      <c r="G83">
        <v>1</v>
      </c>
      <c r="I83" s="1"/>
      <c r="J83" s="1"/>
      <c r="K83">
        <v>1</v>
      </c>
      <c r="L83" t="str">
        <f>mergeValue(A83) &amp;"."&amp; mergeValue(B83)&amp;"."&amp; mergeValue(C83)&amp;"."&amp; mergeValue(D83)&amp;"."&amp; mergeValue(E83)&amp;"."&amp; mergeValue(F83)&amp;"."&amp; mergeValue(G83)</f>
        <v>2.1.1.1.1.2.1</v>
      </c>
      <c r="M83" t="s">
        <v>640</v>
      </c>
      <c r="O83">
        <v>1243.29</v>
      </c>
      <c r="R83" s="1" t="s">
        <v>1007</v>
      </c>
      <c r="S83" s="1" t="s">
        <v>83</v>
      </c>
      <c r="T83" s="1" t="s">
        <v>1008</v>
      </c>
      <c r="U83" s="1" t="s">
        <v>83</v>
      </c>
      <c r="W83" s="1" t="s">
        <v>653</v>
      </c>
      <c r="X83" t="str">
        <f>strCheckDate(O84:V84)</f>
        <v/>
      </c>
      <c r="Z83" t="str">
        <f t="shared" si="0"/>
        <v>вода</v>
      </c>
    </row>
    <row r="84" spans="1:26" ht="11.25" hidden="1" customHeight="1">
      <c r="A84" s="1"/>
      <c r="B84" s="1"/>
      <c r="C84" s="1"/>
      <c r="D84" s="1"/>
      <c r="E84" s="1"/>
      <c r="F84" s="1"/>
      <c r="I84" s="1"/>
      <c r="J84" s="1"/>
      <c r="Q84" t="str">
        <f>R83 &amp; "-" &amp; T83</f>
        <v>01.12.2022-31.12.2023</v>
      </c>
      <c r="R84" s="1"/>
      <c r="S84" s="1"/>
      <c r="T84" s="1"/>
      <c r="U84" s="1"/>
      <c r="W84" s="1"/>
      <c r="Z84" t="str">
        <f t="shared" si="0"/>
        <v/>
      </c>
    </row>
    <row r="85" spans="1:26" ht="15" customHeight="1">
      <c r="A85" s="1"/>
      <c r="B85" s="1"/>
      <c r="C85" s="1"/>
      <c r="D85" s="1"/>
      <c r="E85" s="1"/>
      <c r="F85" s="1"/>
      <c r="I85" s="1"/>
      <c r="J85" s="1"/>
      <c r="M85" t="s">
        <v>25</v>
      </c>
      <c r="W85" s="1"/>
      <c r="Z85" t="str">
        <f t="shared" si="0"/>
        <v>Добавить вид теплоносителя (параметры теплоносителя)</v>
      </c>
    </row>
    <row r="86" spans="1:26" ht="15" customHeight="1">
      <c r="A86" s="1"/>
      <c r="B86" s="1"/>
      <c r="C86" s="1"/>
      <c r="D86" s="1"/>
      <c r="E86" s="1"/>
      <c r="I86" s="1"/>
      <c r="M86" t="s">
        <v>11</v>
      </c>
      <c r="Z86" t="str">
        <f t="shared" si="0"/>
        <v>Добавить группу потребителей</v>
      </c>
    </row>
    <row r="87" spans="1:26" ht="15" customHeight="1">
      <c r="A87" s="1"/>
      <c r="B87" s="1"/>
      <c r="C87" s="1"/>
      <c r="D87" s="1"/>
      <c r="E87" t="s">
        <v>252</v>
      </c>
      <c r="M87" t="s">
        <v>12</v>
      </c>
      <c r="Z87" t="str">
        <f t="shared" si="0"/>
        <v>Добавить схему подключения</v>
      </c>
    </row>
    <row r="89" spans="1:26" ht="90" customHeight="1">
      <c r="L89">
        <v>1</v>
      </c>
      <c r="M89" s="1" t="s">
        <v>630</v>
      </c>
      <c r="N89" s="1"/>
      <c r="O89" s="1"/>
      <c r="P89" s="1"/>
      <c r="Q89" s="1"/>
      <c r="R89" s="1"/>
      <c r="S89" s="1"/>
      <c r="T89" s="1"/>
      <c r="U89" s="1"/>
      <c r="V89" s="1"/>
      <c r="W89" s="1"/>
    </row>
  </sheetData>
  <sheetProtection sheet="1" objects="1" scenarios="1" formatColumns="0" formatRows="0"/>
  <dataConsolidate leftLabels="1"/>
  <mergeCells count="148">
    <mergeCell ref="O56:V56"/>
    <mergeCell ref="F49:F52"/>
    <mergeCell ref="J49:J52"/>
    <mergeCell ref="O49:V49"/>
    <mergeCell ref="R50:R51"/>
    <mergeCell ref="S50:S51"/>
    <mergeCell ref="T50:T51"/>
    <mergeCell ref="U50:U51"/>
    <mergeCell ref="W50:W52"/>
    <mergeCell ref="F67:F70"/>
    <mergeCell ref="J67:J70"/>
    <mergeCell ref="O67:V67"/>
    <mergeCell ref="R68:R69"/>
    <mergeCell ref="S68:S69"/>
    <mergeCell ref="T68:T69"/>
    <mergeCell ref="U68:U69"/>
    <mergeCell ref="W68:W70"/>
    <mergeCell ref="W64:W66"/>
    <mergeCell ref="F63:F66"/>
    <mergeCell ref="J63:J66"/>
    <mergeCell ref="O63:V63"/>
    <mergeCell ref="R64:R65"/>
    <mergeCell ref="S64:S65"/>
    <mergeCell ref="T64:T65"/>
    <mergeCell ref="U64:U65"/>
    <mergeCell ref="U42:U43"/>
    <mergeCell ref="F31:F34"/>
    <mergeCell ref="J31:J34"/>
    <mergeCell ref="O31:V31"/>
    <mergeCell ref="R32:R33"/>
    <mergeCell ref="S32:S33"/>
    <mergeCell ref="T32:T33"/>
    <mergeCell ref="U32:U33"/>
    <mergeCell ref="W32:W34"/>
    <mergeCell ref="B55:B72"/>
    <mergeCell ref="O55:V55"/>
    <mergeCell ref="C56:C72"/>
    <mergeCell ref="W28:W30"/>
    <mergeCell ref="F45:F48"/>
    <mergeCell ref="J45:J48"/>
    <mergeCell ref="O45:V45"/>
    <mergeCell ref="R46:R47"/>
    <mergeCell ref="S46:S47"/>
    <mergeCell ref="T46:T47"/>
    <mergeCell ref="U46:U47"/>
    <mergeCell ref="W46:W48"/>
    <mergeCell ref="F27:F30"/>
    <mergeCell ref="J27:J30"/>
    <mergeCell ref="O27:V27"/>
    <mergeCell ref="R28:R29"/>
    <mergeCell ref="S28:S29"/>
    <mergeCell ref="T28:T29"/>
    <mergeCell ref="U28:U29"/>
    <mergeCell ref="W42:W44"/>
    <mergeCell ref="O41:V41"/>
    <mergeCell ref="R42:R43"/>
    <mergeCell ref="S42:S43"/>
    <mergeCell ref="T42:T43"/>
    <mergeCell ref="A73:A87"/>
    <mergeCell ref="O73:V73"/>
    <mergeCell ref="B74:B87"/>
    <mergeCell ref="O74:V74"/>
    <mergeCell ref="C75:C87"/>
    <mergeCell ref="O75:V75"/>
    <mergeCell ref="D76:D87"/>
    <mergeCell ref="O76:V76"/>
    <mergeCell ref="E77:E86"/>
    <mergeCell ref="I77:I86"/>
    <mergeCell ref="O77:V77"/>
    <mergeCell ref="F78:F81"/>
    <mergeCell ref="J78:J81"/>
    <mergeCell ref="O78:V78"/>
    <mergeCell ref="R60:R61"/>
    <mergeCell ref="S60:S61"/>
    <mergeCell ref="T60:T61"/>
    <mergeCell ref="R79:R80"/>
    <mergeCell ref="S79:S80"/>
    <mergeCell ref="T79:T80"/>
    <mergeCell ref="U79:U80"/>
    <mergeCell ref="W79:W81"/>
    <mergeCell ref="U60:U61"/>
    <mergeCell ref="W60:W62"/>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72"/>
    <mergeCell ref="O18:V18"/>
    <mergeCell ref="B19:B36"/>
    <mergeCell ref="O19:V19"/>
    <mergeCell ref="C20:C36"/>
    <mergeCell ref="O20:V20"/>
    <mergeCell ref="D21:D36"/>
    <mergeCell ref="U24:U25"/>
    <mergeCell ref="B37:B54"/>
    <mergeCell ref="O37:V37"/>
    <mergeCell ref="C38:C54"/>
    <mergeCell ref="O38:V38"/>
    <mergeCell ref="D39:D54"/>
    <mergeCell ref="O39:V39"/>
    <mergeCell ref="E40:E53"/>
    <mergeCell ref="D57:D72"/>
    <mergeCell ref="O57:V57"/>
    <mergeCell ref="E58:E71"/>
    <mergeCell ref="I58:I71"/>
    <mergeCell ref="O58:V58"/>
    <mergeCell ref="F59:F62"/>
    <mergeCell ref="J59:J62"/>
    <mergeCell ref="O59:V59"/>
    <mergeCell ref="W24:W26"/>
    <mergeCell ref="M89:W89"/>
    <mergeCell ref="O21:V21"/>
    <mergeCell ref="E22:E35"/>
    <mergeCell ref="I22:I35"/>
    <mergeCell ref="O22:V22"/>
    <mergeCell ref="F23:F26"/>
    <mergeCell ref="J23:J26"/>
    <mergeCell ref="O23:V23"/>
    <mergeCell ref="R24:R25"/>
    <mergeCell ref="S24:S25"/>
    <mergeCell ref="T24:T25"/>
    <mergeCell ref="I40:I53"/>
    <mergeCell ref="O40:V40"/>
    <mergeCell ref="F41:F44"/>
    <mergeCell ref="J41:J44"/>
    <mergeCell ref="F82:F85"/>
    <mergeCell ref="J82:J85"/>
    <mergeCell ref="O82:V82"/>
    <mergeCell ref="R83:R84"/>
    <mergeCell ref="S83:S84"/>
    <mergeCell ref="T83:T84"/>
    <mergeCell ref="U83:U84"/>
    <mergeCell ref="W83:W85"/>
  </mergeCells>
  <dataValidations count="11">
    <dataValidation allowBlank="1" sqref="WVT983121:WWE983127 JH65617:JS65623 TD65617:TO65623 ACZ65617:ADK65623 AMV65617:ANG65623 AWR65617:AXC65623 BGN65617:BGY65623 BQJ65617:BQU65623 CAF65617:CAQ65623 CKB65617:CKM65623 CTX65617:CUI65623 DDT65617:DEE65623 DNP65617:DOA65623 DXL65617:DXW65623 EHH65617:EHS65623 ERD65617:ERO65623 FAZ65617:FBK65623 FKV65617:FLG65623 FUR65617:FVC65623 GEN65617:GEY65623 GOJ65617:GOU65623 GYF65617:GYQ65623 HIB65617:HIM65623 HRX65617:HSI65623 IBT65617:ICE65623 ILP65617:IMA65623 IVL65617:IVW65623 JFH65617:JFS65623 JPD65617:JPO65623 JYZ65617:JZK65623 KIV65617:KJG65623 KSR65617:KTC65623 LCN65617:LCY65623 LMJ65617:LMU65623 LWF65617:LWQ65623 MGB65617:MGM65623 MPX65617:MQI65623 MZT65617:NAE65623 NJP65617:NKA65623 NTL65617:NTW65623 ODH65617:ODS65623 OND65617:ONO65623 OWZ65617:OXK65623 PGV65617:PHG65623 PQR65617:PRC65623 QAN65617:QAY65623 QKJ65617:QKU65623 QUF65617:QUQ65623 REB65617:REM65623 RNX65617:ROI65623 RXT65617:RYE65623 SHP65617:SIA65623 SRL65617:SRW65623 TBH65617:TBS65623 TLD65617:TLO65623 TUZ65617:TVK65623 UEV65617:UFG65623 UOR65617:UPC65623 UYN65617:UYY65623 VIJ65617:VIU65623 VSF65617:VSQ65623 WCB65617:WCM65623 WLX65617:WMI65623 WVT65617:WWE65623 JH131153:JS131159 TD131153:TO131159 ACZ131153:ADK131159 AMV131153:ANG131159 AWR131153:AXC131159 BGN131153:BGY131159 BQJ131153:BQU131159 CAF131153:CAQ131159 CKB131153:CKM131159 CTX131153:CUI131159 DDT131153:DEE131159 DNP131153:DOA131159 DXL131153:DXW131159 EHH131153:EHS131159 ERD131153:ERO131159 FAZ131153:FBK131159 FKV131153:FLG131159 FUR131153:FVC131159 GEN131153:GEY131159 GOJ131153:GOU131159 GYF131153:GYQ131159 HIB131153:HIM131159 HRX131153:HSI131159 IBT131153:ICE131159 ILP131153:IMA131159 IVL131153:IVW131159 JFH131153:JFS131159 JPD131153:JPO131159 JYZ131153:JZK131159 KIV131153:KJG131159 KSR131153:KTC131159 LCN131153:LCY131159 LMJ131153:LMU131159 LWF131153:LWQ131159 MGB131153:MGM131159 MPX131153:MQI131159 MZT131153:NAE131159 NJP131153:NKA131159 NTL131153:NTW131159 ODH131153:ODS131159 OND131153:ONO131159 OWZ131153:OXK131159 PGV131153:PHG131159 PQR131153:PRC131159 QAN131153:QAY131159 QKJ131153:QKU131159 QUF131153:QUQ131159 REB131153:REM131159 RNX131153:ROI131159 RXT131153:RYE131159 SHP131153:SIA131159 SRL131153:SRW131159 TBH131153:TBS131159 TLD131153:TLO131159 TUZ131153:TVK131159 UEV131153:UFG131159 UOR131153:UPC131159 UYN131153:UYY131159 VIJ131153:VIU131159 VSF131153:VSQ131159 WCB131153:WCM131159 WLX131153:WMI131159 WVT131153:WWE131159 JH196689:JS196695 TD196689:TO196695 ACZ196689:ADK196695 AMV196689:ANG196695 AWR196689:AXC196695 BGN196689:BGY196695 BQJ196689:BQU196695 CAF196689:CAQ196695 CKB196689:CKM196695 CTX196689:CUI196695 DDT196689:DEE196695 DNP196689:DOA196695 DXL196689:DXW196695 EHH196689:EHS196695 ERD196689:ERO196695 FAZ196689:FBK196695 FKV196689:FLG196695 FUR196689:FVC196695 GEN196689:GEY196695 GOJ196689:GOU196695 GYF196689:GYQ196695 HIB196689:HIM196695 HRX196689:HSI196695 IBT196689:ICE196695 ILP196689:IMA196695 IVL196689:IVW196695 JFH196689:JFS196695 JPD196689:JPO196695 JYZ196689:JZK196695 KIV196689:KJG196695 KSR196689:KTC196695 LCN196689:LCY196695 LMJ196689:LMU196695 LWF196689:LWQ196695 MGB196689:MGM196695 MPX196689:MQI196695 MZT196689:NAE196695 NJP196689:NKA196695 NTL196689:NTW196695 ODH196689:ODS196695 OND196689:ONO196695 OWZ196689:OXK196695 PGV196689:PHG196695 PQR196689:PRC196695 QAN196689:QAY196695 QKJ196689:QKU196695 QUF196689:QUQ196695 REB196689:REM196695 RNX196689:ROI196695 RXT196689:RYE196695 SHP196689:SIA196695 SRL196689:SRW196695 TBH196689:TBS196695 TLD196689:TLO196695 TUZ196689:TVK196695 UEV196689:UFG196695 UOR196689:UPC196695 UYN196689:UYY196695 VIJ196689:VIU196695 VSF196689:VSQ196695 WCB196689:WCM196695 WLX196689:WMI196695 WVT196689:WWE196695 JH262225:JS262231 TD262225:TO262231 ACZ262225:ADK262231 AMV262225:ANG262231 AWR262225:AXC262231 BGN262225:BGY262231 BQJ262225:BQU262231 CAF262225:CAQ262231 CKB262225:CKM262231 CTX262225:CUI262231 DDT262225:DEE262231 DNP262225:DOA262231 DXL262225:DXW262231 EHH262225:EHS262231 ERD262225:ERO262231 FAZ262225:FBK262231 FKV262225:FLG262231 FUR262225:FVC262231 GEN262225:GEY262231 GOJ262225:GOU262231 GYF262225:GYQ262231 HIB262225:HIM262231 HRX262225:HSI262231 IBT262225:ICE262231 ILP262225:IMA262231 IVL262225:IVW262231 JFH262225:JFS262231 JPD262225:JPO262231 JYZ262225:JZK262231 KIV262225:KJG262231 KSR262225:KTC262231 LCN262225:LCY262231 LMJ262225:LMU262231 LWF262225:LWQ262231 MGB262225:MGM262231 MPX262225:MQI262231 MZT262225:NAE262231 NJP262225:NKA262231 NTL262225:NTW262231 ODH262225:ODS262231 OND262225:ONO262231 OWZ262225:OXK262231 PGV262225:PHG262231 PQR262225:PRC262231 QAN262225:QAY262231 QKJ262225:QKU262231 QUF262225:QUQ262231 REB262225:REM262231 RNX262225:ROI262231 RXT262225:RYE262231 SHP262225:SIA262231 SRL262225:SRW262231 TBH262225:TBS262231 TLD262225:TLO262231 TUZ262225:TVK262231 UEV262225:UFG262231 UOR262225:UPC262231 UYN262225:UYY262231 VIJ262225:VIU262231 VSF262225:VSQ262231 WCB262225:WCM262231 WLX262225:WMI262231 WVT262225:WWE262231 JH327761:JS327767 TD327761:TO327767 ACZ327761:ADK327767 AMV327761:ANG327767 AWR327761:AXC327767 BGN327761:BGY327767 BQJ327761:BQU327767 CAF327761:CAQ327767 CKB327761:CKM327767 CTX327761:CUI327767 DDT327761:DEE327767 DNP327761:DOA327767 DXL327761:DXW327767 EHH327761:EHS327767 ERD327761:ERO327767 FAZ327761:FBK327767 FKV327761:FLG327767 FUR327761:FVC327767 GEN327761:GEY327767 GOJ327761:GOU327767 GYF327761:GYQ327767 HIB327761:HIM327767 HRX327761:HSI327767 IBT327761:ICE327767 ILP327761:IMA327767 IVL327761:IVW327767 JFH327761:JFS327767 JPD327761:JPO327767 JYZ327761:JZK327767 KIV327761:KJG327767 KSR327761:KTC327767 LCN327761:LCY327767 LMJ327761:LMU327767 LWF327761:LWQ327767 MGB327761:MGM327767 MPX327761:MQI327767 MZT327761:NAE327767 NJP327761:NKA327767 NTL327761:NTW327767 ODH327761:ODS327767 OND327761:ONO327767 OWZ327761:OXK327767 PGV327761:PHG327767 PQR327761:PRC327767 QAN327761:QAY327767 QKJ327761:QKU327767 QUF327761:QUQ327767 REB327761:REM327767 RNX327761:ROI327767 RXT327761:RYE327767 SHP327761:SIA327767 SRL327761:SRW327767 TBH327761:TBS327767 TLD327761:TLO327767 TUZ327761:TVK327767 UEV327761:UFG327767 UOR327761:UPC327767 UYN327761:UYY327767 VIJ327761:VIU327767 VSF327761:VSQ327767 WCB327761:WCM327767 WLX327761:WMI327767 WVT327761:WWE327767 JH393297:JS393303 TD393297:TO393303 ACZ393297:ADK393303 AMV393297:ANG393303 AWR393297:AXC393303 BGN393297:BGY393303 BQJ393297:BQU393303 CAF393297:CAQ393303 CKB393297:CKM393303 CTX393297:CUI393303 DDT393297:DEE393303 DNP393297:DOA393303 DXL393297:DXW393303 EHH393297:EHS393303 ERD393297:ERO393303 FAZ393297:FBK393303 FKV393297:FLG393303 FUR393297:FVC393303 GEN393297:GEY393303 GOJ393297:GOU393303 GYF393297:GYQ393303 HIB393297:HIM393303 HRX393297:HSI393303 IBT393297:ICE393303 ILP393297:IMA393303 IVL393297:IVW393303 JFH393297:JFS393303 JPD393297:JPO393303 JYZ393297:JZK393303 KIV393297:KJG393303 KSR393297:KTC393303 LCN393297:LCY393303 LMJ393297:LMU393303 LWF393297:LWQ393303 MGB393297:MGM393303 MPX393297:MQI393303 MZT393297:NAE393303 NJP393297:NKA393303 NTL393297:NTW393303 ODH393297:ODS393303 OND393297:ONO393303 OWZ393297:OXK393303 PGV393297:PHG393303 PQR393297:PRC393303 QAN393297:QAY393303 QKJ393297:QKU393303 QUF393297:QUQ393303 REB393297:REM393303 RNX393297:ROI393303 RXT393297:RYE393303 SHP393297:SIA393303 SRL393297:SRW393303 TBH393297:TBS393303 TLD393297:TLO393303 TUZ393297:TVK393303 UEV393297:UFG393303 UOR393297:UPC393303 UYN393297:UYY393303 VIJ393297:VIU393303 VSF393297:VSQ393303 WCB393297:WCM393303 WLX393297:WMI393303 WVT393297:WWE393303 JH458833:JS458839 TD458833:TO458839 ACZ458833:ADK458839 AMV458833:ANG458839 AWR458833:AXC458839 BGN458833:BGY458839 BQJ458833:BQU458839 CAF458833:CAQ458839 CKB458833:CKM458839 CTX458833:CUI458839 DDT458833:DEE458839 DNP458833:DOA458839 DXL458833:DXW458839 EHH458833:EHS458839 ERD458833:ERO458839 FAZ458833:FBK458839 FKV458833:FLG458839 FUR458833:FVC458839 GEN458833:GEY458839 GOJ458833:GOU458839 GYF458833:GYQ458839 HIB458833:HIM458839 HRX458833:HSI458839 IBT458833:ICE458839 ILP458833:IMA458839 IVL458833:IVW458839 JFH458833:JFS458839 JPD458833:JPO458839 JYZ458833:JZK458839 KIV458833:KJG458839 KSR458833:KTC458839 LCN458833:LCY458839 LMJ458833:LMU458839 LWF458833:LWQ458839 MGB458833:MGM458839 MPX458833:MQI458839 MZT458833:NAE458839 NJP458833:NKA458839 NTL458833:NTW458839 ODH458833:ODS458839 OND458833:ONO458839 OWZ458833:OXK458839 PGV458833:PHG458839 PQR458833:PRC458839 QAN458833:QAY458839 QKJ458833:QKU458839 QUF458833:QUQ458839 REB458833:REM458839 RNX458833:ROI458839 RXT458833:RYE458839 SHP458833:SIA458839 SRL458833:SRW458839 TBH458833:TBS458839 TLD458833:TLO458839 TUZ458833:TVK458839 UEV458833:UFG458839 UOR458833:UPC458839 UYN458833:UYY458839 VIJ458833:VIU458839 VSF458833:VSQ458839 WCB458833:WCM458839 WLX458833:WMI458839 WVT458833:WWE458839 JH524369:JS524375 TD524369:TO524375 ACZ524369:ADK524375 AMV524369:ANG524375 AWR524369:AXC524375 BGN524369:BGY524375 BQJ524369:BQU524375 CAF524369:CAQ524375 CKB524369:CKM524375 CTX524369:CUI524375 DDT524369:DEE524375 DNP524369:DOA524375 DXL524369:DXW524375 EHH524369:EHS524375 ERD524369:ERO524375 FAZ524369:FBK524375 FKV524369:FLG524375 FUR524369:FVC524375 GEN524369:GEY524375 GOJ524369:GOU524375 GYF524369:GYQ524375 HIB524369:HIM524375 HRX524369:HSI524375 IBT524369:ICE524375 ILP524369:IMA524375 IVL524369:IVW524375 JFH524369:JFS524375 JPD524369:JPO524375 JYZ524369:JZK524375 KIV524369:KJG524375 KSR524369:KTC524375 LCN524369:LCY524375 LMJ524369:LMU524375 LWF524369:LWQ524375 MGB524369:MGM524375 MPX524369:MQI524375 MZT524369:NAE524375 NJP524369:NKA524375 NTL524369:NTW524375 ODH524369:ODS524375 OND524369:ONO524375 OWZ524369:OXK524375 PGV524369:PHG524375 PQR524369:PRC524375 QAN524369:QAY524375 QKJ524369:QKU524375 QUF524369:QUQ524375 REB524369:REM524375 RNX524369:ROI524375 RXT524369:RYE524375 SHP524369:SIA524375 SRL524369:SRW524375 TBH524369:TBS524375 TLD524369:TLO524375 TUZ524369:TVK524375 UEV524369:UFG524375 UOR524369:UPC524375 UYN524369:UYY524375 VIJ524369:VIU524375 VSF524369:VSQ524375 WCB524369:WCM524375 WLX524369:WMI524375 WVT524369:WWE524375 JH589905:JS589911 TD589905:TO589911 ACZ589905:ADK589911 AMV589905:ANG589911 AWR589905:AXC589911 BGN589905:BGY589911 BQJ589905:BQU589911 CAF589905:CAQ589911 CKB589905:CKM589911 CTX589905:CUI589911 DDT589905:DEE589911 DNP589905:DOA589911 DXL589905:DXW589911 EHH589905:EHS589911 ERD589905:ERO589911 FAZ589905:FBK589911 FKV589905:FLG589911 FUR589905:FVC589911 GEN589905:GEY589911 GOJ589905:GOU589911 GYF589905:GYQ589911 HIB589905:HIM589911 HRX589905:HSI589911 IBT589905:ICE589911 ILP589905:IMA589911 IVL589905:IVW589911 JFH589905:JFS589911 JPD589905:JPO589911 JYZ589905:JZK589911 KIV589905:KJG589911 KSR589905:KTC589911 LCN589905:LCY589911 LMJ589905:LMU589911 LWF589905:LWQ589911 MGB589905:MGM589911 MPX589905:MQI589911 MZT589905:NAE589911 NJP589905:NKA589911 NTL589905:NTW589911 ODH589905:ODS589911 OND589905:ONO589911 OWZ589905:OXK589911 PGV589905:PHG589911 PQR589905:PRC589911 QAN589905:QAY589911 QKJ589905:QKU589911 QUF589905:QUQ589911 REB589905:REM589911 RNX589905:ROI589911 RXT589905:RYE589911 SHP589905:SIA589911 SRL589905:SRW589911 TBH589905:TBS589911 TLD589905:TLO589911 TUZ589905:TVK589911 UEV589905:UFG589911 UOR589905:UPC589911 UYN589905:UYY589911 VIJ589905:VIU589911 VSF589905:VSQ589911 WCB589905:WCM589911 WLX589905:WMI589911 WVT589905:WWE589911 JH655441:JS655447 TD655441:TO655447 ACZ655441:ADK655447 AMV655441:ANG655447 AWR655441:AXC655447 BGN655441:BGY655447 BQJ655441:BQU655447 CAF655441:CAQ655447 CKB655441:CKM655447 CTX655441:CUI655447 DDT655441:DEE655447 DNP655441:DOA655447 DXL655441:DXW655447 EHH655441:EHS655447 ERD655441:ERO655447 FAZ655441:FBK655447 FKV655441:FLG655447 FUR655441:FVC655447 GEN655441:GEY655447 GOJ655441:GOU655447 GYF655441:GYQ655447 HIB655441:HIM655447 HRX655441:HSI655447 IBT655441:ICE655447 ILP655441:IMA655447 IVL655441:IVW655447 JFH655441:JFS655447 JPD655441:JPO655447 JYZ655441:JZK655447 KIV655441:KJG655447 KSR655441:KTC655447 LCN655441:LCY655447 LMJ655441:LMU655447 LWF655441:LWQ655447 MGB655441:MGM655447 MPX655441:MQI655447 MZT655441:NAE655447 NJP655441:NKA655447 NTL655441:NTW655447 ODH655441:ODS655447 OND655441:ONO655447 OWZ655441:OXK655447 PGV655441:PHG655447 PQR655441:PRC655447 QAN655441:QAY655447 QKJ655441:QKU655447 QUF655441:QUQ655447 REB655441:REM655447 RNX655441:ROI655447 RXT655441:RYE655447 SHP655441:SIA655447 SRL655441:SRW655447 TBH655441:TBS655447 TLD655441:TLO655447 TUZ655441:TVK655447 UEV655441:UFG655447 UOR655441:UPC655447 UYN655441:UYY655447 VIJ655441:VIU655447 VSF655441:VSQ655447 WCB655441:WCM655447 WLX655441:WMI655447 WVT655441:WWE655447 JH720977:JS720983 TD720977:TO720983 ACZ720977:ADK720983 AMV720977:ANG720983 AWR720977:AXC720983 BGN720977:BGY720983 BQJ720977:BQU720983 CAF720977:CAQ720983 CKB720977:CKM720983 CTX720977:CUI720983 DDT720977:DEE720983 DNP720977:DOA720983 DXL720977:DXW720983 EHH720977:EHS720983 ERD720977:ERO720983 FAZ720977:FBK720983 FKV720977:FLG720983 FUR720977:FVC720983 GEN720977:GEY720983 GOJ720977:GOU720983 GYF720977:GYQ720983 HIB720977:HIM720983 HRX720977:HSI720983 IBT720977:ICE720983 ILP720977:IMA720983 IVL720977:IVW720983 JFH720977:JFS720983 JPD720977:JPO720983 JYZ720977:JZK720983 KIV720977:KJG720983 KSR720977:KTC720983 LCN720977:LCY720983 LMJ720977:LMU720983 LWF720977:LWQ720983 MGB720977:MGM720983 MPX720977:MQI720983 MZT720977:NAE720983 NJP720977:NKA720983 NTL720977:NTW720983 ODH720977:ODS720983 OND720977:ONO720983 OWZ720977:OXK720983 PGV720977:PHG720983 PQR720977:PRC720983 QAN720977:QAY720983 QKJ720977:QKU720983 QUF720977:QUQ720983 REB720977:REM720983 RNX720977:ROI720983 RXT720977:RYE720983 SHP720977:SIA720983 SRL720977:SRW720983 TBH720977:TBS720983 TLD720977:TLO720983 TUZ720977:TVK720983 UEV720977:UFG720983 UOR720977:UPC720983 UYN720977:UYY720983 VIJ720977:VIU720983 VSF720977:VSQ720983 WCB720977:WCM720983 WLX720977:WMI720983 WVT720977:WWE720983 JH786513:JS786519 TD786513:TO786519 ACZ786513:ADK786519 AMV786513:ANG786519 AWR786513:AXC786519 BGN786513:BGY786519 BQJ786513:BQU786519 CAF786513:CAQ786519 CKB786513:CKM786519 CTX786513:CUI786519 DDT786513:DEE786519 DNP786513:DOA786519 DXL786513:DXW786519 EHH786513:EHS786519 ERD786513:ERO786519 FAZ786513:FBK786519 FKV786513:FLG786519 FUR786513:FVC786519 GEN786513:GEY786519 GOJ786513:GOU786519 GYF786513:GYQ786519 HIB786513:HIM786519 HRX786513:HSI786519 IBT786513:ICE786519 ILP786513:IMA786519 IVL786513:IVW786519 JFH786513:JFS786519 JPD786513:JPO786519 JYZ786513:JZK786519 KIV786513:KJG786519 KSR786513:KTC786519 LCN786513:LCY786519 LMJ786513:LMU786519 LWF786513:LWQ786519 MGB786513:MGM786519 MPX786513:MQI786519 MZT786513:NAE786519 NJP786513:NKA786519 NTL786513:NTW786519 ODH786513:ODS786519 OND786513:ONO786519 OWZ786513:OXK786519 PGV786513:PHG786519 PQR786513:PRC786519 QAN786513:QAY786519 QKJ786513:QKU786519 QUF786513:QUQ786519 REB786513:REM786519 RNX786513:ROI786519 RXT786513:RYE786519 SHP786513:SIA786519 SRL786513:SRW786519 TBH786513:TBS786519 TLD786513:TLO786519 TUZ786513:TVK786519 UEV786513:UFG786519 UOR786513:UPC786519 UYN786513:UYY786519 VIJ786513:VIU786519 VSF786513:VSQ786519 WCB786513:WCM786519 WLX786513:WMI786519 WVT786513:WWE786519 JH852049:JS852055 TD852049:TO852055 ACZ852049:ADK852055 AMV852049:ANG852055 AWR852049:AXC852055 BGN852049:BGY852055 BQJ852049:BQU852055 CAF852049:CAQ852055 CKB852049:CKM852055 CTX852049:CUI852055 DDT852049:DEE852055 DNP852049:DOA852055 DXL852049:DXW852055 EHH852049:EHS852055 ERD852049:ERO852055 FAZ852049:FBK852055 FKV852049:FLG852055 FUR852049:FVC852055 GEN852049:GEY852055 GOJ852049:GOU852055 GYF852049:GYQ852055 HIB852049:HIM852055 HRX852049:HSI852055 IBT852049:ICE852055 ILP852049:IMA852055 IVL852049:IVW852055 JFH852049:JFS852055 JPD852049:JPO852055 JYZ852049:JZK852055 KIV852049:KJG852055 KSR852049:KTC852055 LCN852049:LCY852055 LMJ852049:LMU852055 LWF852049:LWQ852055 MGB852049:MGM852055 MPX852049:MQI852055 MZT852049:NAE852055 NJP852049:NKA852055 NTL852049:NTW852055 ODH852049:ODS852055 OND852049:ONO852055 OWZ852049:OXK852055 PGV852049:PHG852055 PQR852049:PRC852055 QAN852049:QAY852055 QKJ852049:QKU852055 QUF852049:QUQ852055 REB852049:REM852055 RNX852049:ROI852055 RXT852049:RYE852055 SHP852049:SIA852055 SRL852049:SRW852055 TBH852049:TBS852055 TLD852049:TLO852055 TUZ852049:TVK852055 UEV852049:UFG852055 UOR852049:UPC852055 UYN852049:UYY852055 VIJ852049:VIU852055 VSF852049:VSQ852055 WCB852049:WCM852055 WLX852049:WMI852055 WVT852049:WWE852055 JH917585:JS917591 TD917585:TO917591 ACZ917585:ADK917591 AMV917585:ANG917591 AWR917585:AXC917591 BGN917585:BGY917591 BQJ917585:BQU917591 CAF917585:CAQ917591 CKB917585:CKM917591 CTX917585:CUI917591 DDT917585:DEE917591 DNP917585:DOA917591 DXL917585:DXW917591 EHH917585:EHS917591 ERD917585:ERO917591 FAZ917585:FBK917591 FKV917585:FLG917591 FUR917585:FVC917591 GEN917585:GEY917591 GOJ917585:GOU917591 GYF917585:GYQ917591 HIB917585:HIM917591 HRX917585:HSI917591 IBT917585:ICE917591 ILP917585:IMA917591 IVL917585:IVW917591 JFH917585:JFS917591 JPD917585:JPO917591 JYZ917585:JZK917591 KIV917585:KJG917591 KSR917585:KTC917591 LCN917585:LCY917591 LMJ917585:LMU917591 LWF917585:LWQ917591 MGB917585:MGM917591 MPX917585:MQI917591 MZT917585:NAE917591 NJP917585:NKA917591 NTL917585:NTW917591 ODH917585:ODS917591 OND917585:ONO917591 OWZ917585:OXK917591 PGV917585:PHG917591 PQR917585:PRC917591 QAN917585:QAY917591 QKJ917585:QKU917591 QUF917585:QUQ917591 REB917585:REM917591 RNX917585:ROI917591 RXT917585:RYE917591 SHP917585:SIA917591 SRL917585:SRW917591 TBH917585:TBS917591 TLD917585:TLO917591 TUZ917585:TVK917591 UEV917585:UFG917591 UOR917585:UPC917591 UYN917585:UYY917591 VIJ917585:VIU917591 VSF917585:VSQ917591 WCB917585:WCM917591 WLX917585:WMI917591 WVT917585:WWE917591 JH983121:JS983127 TD983121:TO983127 ACZ983121:ADK983127 AMV983121:ANG983127 AWR983121:AXC983127 BGN983121:BGY983127 BQJ983121:BQU983127 CAF983121:CAQ983127 CKB983121:CKM983127 CTX983121:CUI983127 DDT983121:DEE983127 DNP983121:DOA983127 DXL983121:DXW983127 EHH983121:EHS983127 ERD983121:ERO983127 FAZ983121:FBK983127 FKV983121:FLG983127 FUR983121:FVC983127 GEN983121:GEY983127 GOJ983121:GOU983127 GYF983121:GYQ983127 HIB983121:HIM983127 HRX983121:HSI983127 IBT983121:ICE983127 ILP983121:IMA983127 IVL983121:IVW983127 JFH983121:JFS983127 JPD983121:JPO983127 JYZ983121:JZK983127 KIV983121:KJG983127 KSR983121:KTC983127 LCN983121:LCY983127 LMJ983121:LMU983127 LWF983121:LWQ983127 MGB983121:MGM983127 MPX983121:MQI983127 MZT983121:NAE983127 NJP983121:NKA983127 NTL983121:NTW983127 ODH983121:ODS983127 OND983121:ONO983127 OWZ983121:OXK983127 PGV983121:PHG983127 PQR983121:PRC983127 QAN983121:QAY983127 QKJ983121:QKU983127 QUF983121:QUQ983127 REB983121:REM983127 RNX983121:ROI983127 RXT983121:RYE983127 SHP983121:SIA983127 SRL983121:SRW983127 TBH983121:TBS983127 TLD983121:TLO983127 TUZ983121:TVK983127 UEV983121:UFG983127 UOR983121:UPC983127 UYN983121:UYY983127 VIJ983121:VIU983127 VSF983121:VSQ983127 WCB983121:WCM983127 WLX983121:WMI983127 WVT85:WWE87 L131153:W131159 L196689:W196695 L262225:W262231 L327761:W327767 L393297:W393303 L458833:W458839 L524369:W524375 L589905:W589911 L655441:W655447 L720977:W720983 L786513:W786519 L852049:W852055 L917585:W917591 L983121:W983127 L65617:W65623 AWR34:AXC36 WLX85:WMI87 WCB85:WCM87 VSF85:VSQ87 VIJ85:VIU87 UYN85:UYY87 UOR85:UPC87 UEV85:UFG87 TUZ85:TVK87 TLD85:TLO87 TBH85:TBS87 SRL85:SRW87 SHP85:SIA87 RXT85:RYE87 RNX85:ROI87 REB85:REM87 QUF85:QUQ87 QKJ85:QKU87 QAN85:QAY87 PQR85:PRC87 PGV85:PHG87 OWZ85:OXK87 OND85:ONO87 ODH85:ODS87 NTL85:NTW87 NJP85:NKA87 MZT85:NAE87 MPX85:MQI87 MGB85:MGM87 LWF85:LWQ87 LMJ85:LMU87 LCN85:LCY87 KSR85:KTC87 KIV85:KJG87 JYZ85:JZK87 JPD85:JPO87 JFH85:JFS87 IVL85:IVW87 ILP85:IMA87 IBT85:ICE87 HRX85:HSI87 HIB85:HIM87 GYF85:GYQ87 GOJ85:GOU87 GEN85:GEY87 FUR85:FVC87 FKV85:FLG87 FAZ85:FBK87 ERD85:ERO87 EHH85:EHS87 DXL85:DXW87 DNP85:DOA87 DDT85:DEE87 CTX85:CUI87 CKB85:CKM87 CAF85:CAQ87 BQJ85:BQU87 BGN85:BGY87 AWR85:AXC87 AMV85:ANG87 ACZ85:ADK87 L86:W87 L81:V81 BGN34:BGY36 BQJ34:BQU36 CAF34:CAQ36 CKB34:CKM36 CTX34:CUI36 DDT34:DEE36 DNP34:DOA36 DXL34:DXW36 EHH34:EHS36 ERD34:ERO36 FAZ34:FBK36 FKV34:FLG36 FUR34:FVC36 GEN34:GEY36 GOJ34:GOU36 GYF34:GYQ36 HIB34:HIM36 HRX34:HSI36 IBT34:ICE36 ILP34:IMA36 IVL34:IVW36 JFH34:JFS36 JPD34:JPO36 JYZ34:JZK36 KIV34:KJG36 KSR34:KTC36 LCN34:LCY36 LMJ34:LMU36 LWF34:LWQ36 MGB34:MGM36 MPX34:MQI36 MZT34:NAE36 NJP34:NKA36 NTL34:NTW36 ODH34:ODS36 OND34:ONO36 OWZ34:OXK36 PGV34:PHG36 PQR34:PRC36 QAN34:QAY36 QKJ34:QKU36 QUF34:QUQ36 REB34:REM36 RNX34:ROI36 RXT34:RYE36 SHP34:SIA36 SRL34:SRW36 TBH34:TBS36 TLD34:TLO36 TUZ34:TVK36 UEV34:UFG36 UOR34:UPC36 UYN34:UYY36 VIJ34:VIU36 VSF34:VSQ36 WCB34:WCM36 WLX34:WMI36 WVT34:WWE36 JH34:JS36 TD34:TO36 ACZ34:ADK36 L30:V30 TD85:TO87 L35:W36 AWR52:AXC54 L53:W54 BGN52:BGY54 BQJ52:BQU54 CAF52:CAQ54 CKB52:CKM54 CTX52:CUI54 DDT52:DEE54 DNP52:DOA54 DXL52:DXW54 EHH52:EHS54 ERD52:ERO54 FAZ52:FBK54 FKV52:FLG54 FUR52:FVC54 GEN52:GEY54 GOJ52:GOU54 GYF52:GYQ54 HIB52:HIM54 HRX52:HSI54 IBT52:ICE54 ILP52:IMA54 IVL52:IVW54 JFH52:JFS54 JPD52:JPO54 JYZ52:JZK54 KIV52:KJG54 KSR52:KTC54 LCN52:LCY54 LMJ52:LMU54 LWF52:LWQ54 MGB52:MGM54 MPX52:MQI54 MZT52:NAE54 NJP52:NKA54 NTL52:NTW54 ODH52:ODS54 OND52:ONO54 OWZ52:OXK54 PGV52:PHG54 PQR52:PRC54 QAN52:QAY54 QKJ52:QKU54 QUF52:QUQ54 REB52:REM54 RNX52:ROI54 RXT52:RYE54 SHP52:SIA54 SRL52:SRW54 TBH52:TBS54 TLD52:TLO54 TUZ52:TVK54 UEV52:UFG54 UOR52:UPC54 UYN52:UYY54 VIJ52:VIU54 VSF52:VSQ54 WCB52:WCM54 WLX52:WMI54 WVT52:WWE54 JH52:JS54 TD52:TO54 ACZ52:ADK54 L48:V48 ACZ70:ADK72 AMV70:ANG72 AWR70:AXC72 L71:W72 BGN70:BGY72 BQJ70:BQU72 CAF70:CAQ72 CKB70:CKM72 CTX70:CUI72 DDT70:DEE72 DNP70:DOA72 DXL70:DXW72 EHH70:EHS72 ERD70:ERO72 FAZ70:FBK72 FKV70:FLG72 FUR70:FVC72 GEN70:GEY72 GOJ70:GOU72 GYF70:GYQ72 HIB70:HIM72 HRX70:HSI72 IBT70:ICE72 ILP70:IMA72 IVL70:IVW72 JFH70:JFS72 JPD70:JPO72 JYZ70:JZK72 KIV70:KJG72 KSR70:KTC72 LCN70:LCY72 LMJ70:LMU72 LWF70:LWQ72 MGB70:MGM72 MPX70:MQI72 MZT70:NAE72 NJP70:NKA72 NTL70:NTW72 ODH70:ODS72 OND70:ONO72 OWZ70:OXK72 PGV70:PHG72 PQR70:PRC72 QAN70:QAY72 QKJ70:QKU72 QUF70:QUQ72 REB70:REM72 RNX70:ROI72 RXT70:RYE72 SHP70:SIA72 SRL70:SRW72 TBH70:TBS72 TLD70:TLO72 TUZ70:TVK72 UEV70:UFG72 UOR70:UPC72 UYN70:UYY72 VIJ70:VIU72 VSF70:VSQ72 WCB70:WCM72 WLX70:WMI72 WVT70:WWE72 JH70:JS72 TD70:TO72 L52:V52 L34:V34 L70:V70 ACZ26:ADK26 TD26:TO26 JH26:JS26 WVT26:WWE26 WLX26:WMI26 WCB26:WCM26 VSF26:VSQ26 VIJ26:VIU26 UYN26:UYY26 UOR26:UPC26 UEV26:UFG26 TUZ26:TVK26 TLD26:TLO26 TBH26:TBS26 SRL26:SRW26 SHP26:SIA26 RXT26:RYE26 RNX26:ROI26 REB26:REM26 QUF26:QUQ26 QKJ26:QKU26 QAN26:QAY26 PQR26:PRC26 PGV26:PHG26 OWZ26:OXK26 OND26:ONO26 ODH26:ODS26 NTL26:NTW26 NJP26:NKA26 MZT26:NAE26 MPX26:MQI26 MGB26:MGM26 LWF26:LWQ26 LMJ26:LMU26 LCN26:LCY26 KSR26:KTC26 KIV26:KJG26 JYZ26:JZK26 JPD26:JPO26 JFH26:JFS26 IVL26:IVW26 ILP26:IMA26 IBT26:ICE26 HRX26:HSI26 HIB26:HIM26 GYF26:GYQ26 GOJ26:GOU26 GEN26:GEY26 FUR26:FVC26 FKV26:FLG26 FAZ26:FBK26 ERD26:ERO26 EHH26:EHS26 DXL26:DXW26 DNP26:DOA26 DDT26:DEE26 CTX26:CUI26 CKB26:CKM26 CAF26:CAQ26 BQJ26:BQU26 BGN26:BGY26 AWR26:AXC26 AMV26:ANG26 L26:V26 ACZ44:ADK44 TD44:TO44 JH44:JS44 WVT44:WWE44 WLX44:WMI44 WCB44:WCM44 VSF44:VSQ44 VIJ44:VIU44 UYN44:UYY44 UOR44:UPC44 UEV44:UFG44 TUZ44:TVK44 TLD44:TLO44 TBH44:TBS44 SRL44:SRW44 SHP44:SIA44 RXT44:RYE44 RNX44:ROI44 REB44:REM44 QUF44:QUQ44 QKJ44:QKU44 QAN44:QAY44 PQR44:PRC44 PGV44:PHG44 OWZ44:OXK44 OND44:ONO44 ODH44:ODS44 NTL44:NTW44 NJP44:NKA44 MZT44:NAE44 MPX44:MQI44 MGB44:MGM44 LWF44:LWQ44 LMJ44:LMU44 LCN44:LCY44 KSR44:KTC44 KIV44:KJG44 JYZ44:JZK44 JPD44:JPO44 JFH44:JFS44 IVL44:IVW44 ILP44:IMA44 IBT44:ICE44 HRX44:HSI44 HIB44:HIM44 GYF44:GYQ44 GOJ44:GOU44 GEN44:GEY44 FUR44:FVC44 FKV44:FLG44 FAZ44:FBK44 ERD44:ERO44 EHH44:EHS44 DXL44:DXW44 DNP44:DOA44 DDT44:DEE44 CTX44:CUI44 CKB44:CKM44 CAF44:CAQ44 BQJ44:BQU44 BGN44:BGY44 AWR44:AXC44 AMV44:ANG44 L44:V44 TD62:TO62 JH62:JS62 WVT62:WWE62 WLX62:WMI62 WCB62:WCM62 VSF62:VSQ62 VIJ62:VIU62 UYN62:UYY62 UOR62:UPC62 UEV62:UFG62 TUZ62:TVK62 TLD62:TLO62 TBH62:TBS62 SRL62:SRW62 SHP62:SIA62 RXT62:RYE62 RNX62:ROI62 REB62:REM62 QUF62:QUQ62 QKJ62:QKU62 QAN62:QAY62 PQR62:PRC62 PGV62:PHG62 OWZ62:OXK62 OND62:ONO62 ODH62:ODS62 NTL62:NTW62 NJP62:NKA62 MZT62:NAE62 MPX62:MQI62 MGB62:MGM62 LWF62:LWQ62 LMJ62:LMU62 LCN62:LCY62 KSR62:KTC62 KIV62:KJG62 JYZ62:JZK62 JPD62:JPO62 JFH62:JFS62 IVL62:IVW62 ILP62:IMA62 IBT62:ICE62 HRX62:HSI62 HIB62:HIM62 GYF62:GYQ62 GOJ62:GOU62 GEN62:GEY62 FUR62:FVC62 FKV62:FLG62 FAZ62:FBK62 ERD62:ERO62 EHH62:EHS62 DXL62:DXW62 DNP62:DOA62 DDT62:DEE62 CTX62:CUI62 CKB62:CKM62 CAF62:CAQ62 BQJ62:BQU62 BGN62:BGY62 AWR62:AXC62 AMV62:ANG62 ACZ62:ADK62 L62:V62 ACZ30:ADK30 TD30:TO30 JH30:JS30 WVT30:WWE30 WLX30:WMI30 WCB30:WCM30 VSF30:VSQ30 VIJ30:VIU30 UYN30:UYY30 UOR30:UPC30 UEV30:UFG30 TUZ30:TVK30 TLD30:TLO30 TBH30:TBS30 SRL30:SRW30 SHP30:SIA30 RXT30:RYE30 RNX30:ROI30 REB30:REM30 QUF30:QUQ30 QKJ30:QKU30 QAN30:QAY30 PQR30:PRC30 PGV30:PHG30 OWZ30:OXK30 OND30:ONO30 ODH30:ODS30 NTL30:NTW30 NJP30:NKA30 MZT30:NAE30 MPX30:MQI30 MGB30:MGM30 LWF30:LWQ30 LMJ30:LMU30 LCN30:LCY30 KSR30:KTC30 KIV30:KJG30 JYZ30:JZK30 JPD30:JPO30 JFH30:JFS30 IVL30:IVW30 ILP30:IMA30 IBT30:ICE30 HRX30:HSI30 HIB30:HIM30 GYF30:GYQ30 GOJ30:GOU30 GEN30:GEY30 FUR30:FVC30 FKV30:FLG30 FAZ30:FBK30 ERD30:ERO30 EHH30:EHS30 DXL30:DXW30 DNP30:DOA30 DDT30:DEE30 CTX30:CUI30 CKB30:CKM30 CAF30:CAQ30 BQJ30:BQU30 BGN30:BGY30 AWR30:AXC30 AMV30:ANG30 AMV34:ANG36 ACZ48:ADK48 TD48:TO48 JH48:JS48 WVT48:WWE48 WLX48:WMI48 WCB48:WCM48 VSF48:VSQ48 VIJ48:VIU48 UYN48:UYY48 UOR48:UPC48 UEV48:UFG48 TUZ48:TVK48 TLD48:TLO48 TBH48:TBS48 SRL48:SRW48 SHP48:SIA48 RXT48:RYE48 RNX48:ROI48 REB48:REM48 QUF48:QUQ48 QKJ48:QKU48 QAN48:QAY48 PQR48:PRC48 PGV48:PHG48 OWZ48:OXK48 OND48:ONO48 ODH48:ODS48 NTL48:NTW48 NJP48:NKA48 MZT48:NAE48 MPX48:MQI48 MGB48:MGM48 LWF48:LWQ48 LMJ48:LMU48 LCN48:LCY48 KSR48:KTC48 KIV48:KJG48 JYZ48:JZK48 JPD48:JPO48 JFH48:JFS48 IVL48:IVW48 ILP48:IMA48 IBT48:ICE48 HRX48:HSI48 HIB48:HIM48 GYF48:GYQ48 GOJ48:GOU48 GEN48:GEY48 FUR48:FVC48 FKV48:FLG48 FAZ48:FBK48 ERD48:ERO48 EHH48:EHS48 DXL48:DXW48 DNP48:DOA48 DDT48:DEE48 CTX48:CUI48 CKB48:CKM48 CAF48:CAQ48 BQJ48:BQU48 BGN48:BGY48 AWR48:AXC48 AMV48:ANG48 AMV52:ANG54 TD66:TO66 JH66:JS66 WVT66:WWE66 WLX66:WMI66 WCB66:WCM66 VSF66:VSQ66 VIJ66:VIU66 UYN66:UYY66 UOR66:UPC66 UEV66:UFG66 TUZ66:TVK66 TLD66:TLO66 TBH66:TBS66 SRL66:SRW66 SHP66:SIA66 RXT66:RYE66 RNX66:ROI66 REB66:REM66 QUF66:QUQ66 QKJ66:QKU66 QAN66:QAY66 PQR66:PRC66 PGV66:PHG66 OWZ66:OXK66 OND66:ONO66 ODH66:ODS66 NTL66:NTW66 NJP66:NKA66 MZT66:NAE66 MPX66:MQI66 MGB66:MGM66 LWF66:LWQ66 LMJ66:LMU66 LCN66:LCY66 KSR66:KTC66 KIV66:KJG66 JYZ66:JZK66 JPD66:JPO66 JFH66:JFS66 IVL66:IVW66 ILP66:IMA66 IBT66:ICE66 HRX66:HSI66 HIB66:HIM66 GYF66:GYQ66 GOJ66:GOU66 GEN66:GEY66 FUR66:FVC66 FKV66:FLG66 FAZ66:FBK66 ERD66:ERO66 EHH66:EHS66 DXL66:DXW66 DNP66:DOA66 DDT66:DEE66 CTX66:CUI66 CKB66:CKM66 CAF66:CAQ66 BQJ66:BQU66 BGN66:BGY66 AWR66:AXC66 AMV66:ANG66 ACZ66:ADK66 L66:V66 TD81:TO81 ACZ81:ADK81 AMV81:ANG81 AWR81:AXC81 BGN81:BGY81 BQJ81:BQU81 CAF81:CAQ81 CKB81:CKM81 CTX81:CUI81 DDT81:DEE81 DNP81:DOA81 DXL81:DXW81 EHH81:EHS81 ERD81:ERO81 FAZ81:FBK81 FKV81:FLG81 FUR81:FVC81 GEN81:GEY81 GOJ81:GOU81 GYF81:GYQ81 HIB81:HIM81 HRX81:HSI81 IBT81:ICE81 ILP81:IMA81 IVL81:IVW81 JFH81:JFS81 JPD81:JPO81 JYZ81:JZK81 KIV81:KJG81 KSR81:KTC81 LCN81:LCY81 LMJ81:LMU81 LWF81:LWQ81 MGB81:MGM81 MPX81:MQI81 MZT81:NAE81 NJP81:NKA81 NTL81:NTW81 ODH81:ODS81 OND81:ONO81 OWZ81:OXK81 PGV81:PHG81 PQR81:PRC81 QAN81:QAY81 QKJ81:QKU81 QUF81:QUQ81 REB81:REM81 RNX81:ROI81 RXT81:RYE81 SHP81:SIA81 SRL81:SRW81 TBH81:TBS81 TLD81:TLO81 TUZ81:TVK81 UEV81:UFG81 UOR81:UPC81 UYN81:UYY81 VIJ81:VIU81 VSF81:VSQ81 WCB81:WCM81 WLX81:WMI81 WVT81:WWE81 JH81:JS81 JH85:JS87 L85:V8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616 JM65616 TI65616 ADE65616 ANA65616 AWW65616 BGS65616 BQO65616 CAK65616 CKG65616 CUC65616 DDY65616 DNU65616 DXQ65616 EHM65616 ERI65616 FBE65616 FLA65616 FUW65616 GES65616 GOO65616 GYK65616 HIG65616 HSC65616 IBY65616 ILU65616 IVQ65616 JFM65616 JPI65616 JZE65616 KJA65616 KSW65616 LCS65616 LMO65616 LWK65616 MGG65616 MQC65616 MZY65616 NJU65616 NTQ65616 ODM65616 ONI65616 OXE65616 PHA65616 PQW65616 QAS65616 QKO65616 QUK65616 REG65616 ROC65616 RXY65616 SHU65616 SRQ65616 TBM65616 TLI65616 TVE65616 UFA65616 UOW65616 UYS65616 VIO65616 VSK65616 WCG65616 WMC65616 WVY65616 Q131152 JM131152 TI131152 ADE131152 ANA131152 AWW131152 BGS131152 BQO131152 CAK131152 CKG131152 CUC131152 DDY131152 DNU131152 DXQ131152 EHM131152 ERI131152 FBE131152 FLA131152 FUW131152 GES131152 GOO131152 GYK131152 HIG131152 HSC131152 IBY131152 ILU131152 IVQ131152 JFM131152 JPI131152 JZE131152 KJA131152 KSW131152 LCS131152 LMO131152 LWK131152 MGG131152 MQC131152 MZY131152 NJU131152 NTQ131152 ODM131152 ONI131152 OXE131152 PHA131152 PQW131152 QAS131152 QKO131152 QUK131152 REG131152 ROC131152 RXY131152 SHU131152 SRQ131152 TBM131152 TLI131152 TVE131152 UFA131152 UOW131152 UYS131152 VIO131152 VSK131152 WCG131152 WMC131152 WVY131152 Q196688 JM196688 TI196688 ADE196688 ANA196688 AWW196688 BGS196688 BQO196688 CAK196688 CKG196688 CUC196688 DDY196688 DNU196688 DXQ196688 EHM196688 ERI196688 FBE196688 FLA196688 FUW196688 GES196688 GOO196688 GYK196688 HIG196688 HSC196688 IBY196688 ILU196688 IVQ196688 JFM196688 JPI196688 JZE196688 KJA196688 KSW196688 LCS196688 LMO196688 LWK196688 MGG196688 MQC196688 MZY196688 NJU196688 NTQ196688 ODM196688 ONI196688 OXE196688 PHA196688 PQW196688 QAS196688 QKO196688 QUK196688 REG196688 ROC196688 RXY196688 SHU196688 SRQ196688 TBM196688 TLI196688 TVE196688 UFA196688 UOW196688 UYS196688 VIO196688 VSK196688 WCG196688 WMC196688 WVY196688 Q262224 JM262224 TI262224 ADE262224 ANA262224 AWW262224 BGS262224 BQO262224 CAK262224 CKG262224 CUC262224 DDY262224 DNU262224 DXQ262224 EHM262224 ERI262224 FBE262224 FLA262224 FUW262224 GES262224 GOO262224 GYK262224 HIG262224 HSC262224 IBY262224 ILU262224 IVQ262224 JFM262224 JPI262224 JZE262224 KJA262224 KSW262224 LCS262224 LMO262224 LWK262224 MGG262224 MQC262224 MZY262224 NJU262224 NTQ262224 ODM262224 ONI262224 OXE262224 PHA262224 PQW262224 QAS262224 QKO262224 QUK262224 REG262224 ROC262224 RXY262224 SHU262224 SRQ262224 TBM262224 TLI262224 TVE262224 UFA262224 UOW262224 UYS262224 VIO262224 VSK262224 WCG262224 WMC262224 WVY262224 Q327760 JM327760 TI327760 ADE327760 ANA327760 AWW327760 BGS327760 BQO327760 CAK327760 CKG327760 CUC327760 DDY327760 DNU327760 DXQ327760 EHM327760 ERI327760 FBE327760 FLA327760 FUW327760 GES327760 GOO327760 GYK327760 HIG327760 HSC327760 IBY327760 ILU327760 IVQ327760 JFM327760 JPI327760 JZE327760 KJA327760 KSW327760 LCS327760 LMO327760 LWK327760 MGG327760 MQC327760 MZY327760 NJU327760 NTQ327760 ODM327760 ONI327760 OXE327760 PHA327760 PQW327760 QAS327760 QKO327760 QUK327760 REG327760 ROC327760 RXY327760 SHU327760 SRQ327760 TBM327760 TLI327760 TVE327760 UFA327760 UOW327760 UYS327760 VIO327760 VSK327760 WCG327760 WMC327760 WVY327760 Q393296 JM393296 TI393296 ADE393296 ANA393296 AWW393296 BGS393296 BQO393296 CAK393296 CKG393296 CUC393296 DDY393296 DNU393296 DXQ393296 EHM393296 ERI393296 FBE393296 FLA393296 FUW393296 GES393296 GOO393296 GYK393296 HIG393296 HSC393296 IBY393296 ILU393296 IVQ393296 JFM393296 JPI393296 JZE393296 KJA393296 KSW393296 LCS393296 LMO393296 LWK393296 MGG393296 MQC393296 MZY393296 NJU393296 NTQ393296 ODM393296 ONI393296 OXE393296 PHA393296 PQW393296 QAS393296 QKO393296 QUK393296 REG393296 ROC393296 RXY393296 SHU393296 SRQ393296 TBM393296 TLI393296 TVE393296 UFA393296 UOW393296 UYS393296 VIO393296 VSK393296 WCG393296 WMC393296 WVY393296 Q458832 JM458832 TI458832 ADE458832 ANA458832 AWW458832 BGS458832 BQO458832 CAK458832 CKG458832 CUC458832 DDY458832 DNU458832 DXQ458832 EHM458832 ERI458832 FBE458832 FLA458832 FUW458832 GES458832 GOO458832 GYK458832 HIG458832 HSC458832 IBY458832 ILU458832 IVQ458832 JFM458832 JPI458832 JZE458832 KJA458832 KSW458832 LCS458832 LMO458832 LWK458832 MGG458832 MQC458832 MZY458832 NJU458832 NTQ458832 ODM458832 ONI458832 OXE458832 PHA458832 PQW458832 QAS458832 QKO458832 QUK458832 REG458832 ROC458832 RXY458832 SHU458832 SRQ458832 TBM458832 TLI458832 TVE458832 UFA458832 UOW458832 UYS458832 VIO458832 VSK458832 WCG458832 WMC458832 WVY458832 Q524368 JM524368 TI524368 ADE524368 ANA524368 AWW524368 BGS524368 BQO524368 CAK524368 CKG524368 CUC524368 DDY524368 DNU524368 DXQ524368 EHM524368 ERI524368 FBE524368 FLA524368 FUW524368 GES524368 GOO524368 GYK524368 HIG524368 HSC524368 IBY524368 ILU524368 IVQ524368 JFM524368 JPI524368 JZE524368 KJA524368 KSW524368 LCS524368 LMO524368 LWK524368 MGG524368 MQC524368 MZY524368 NJU524368 NTQ524368 ODM524368 ONI524368 OXE524368 PHA524368 PQW524368 QAS524368 QKO524368 QUK524368 REG524368 ROC524368 RXY524368 SHU524368 SRQ524368 TBM524368 TLI524368 TVE524368 UFA524368 UOW524368 UYS524368 VIO524368 VSK524368 WCG524368 WMC524368 WVY524368 Q589904 JM589904 TI589904 ADE589904 ANA589904 AWW589904 BGS589904 BQO589904 CAK589904 CKG589904 CUC589904 DDY589904 DNU589904 DXQ589904 EHM589904 ERI589904 FBE589904 FLA589904 FUW589904 GES589904 GOO589904 GYK589904 HIG589904 HSC589904 IBY589904 ILU589904 IVQ589904 JFM589904 JPI589904 JZE589904 KJA589904 KSW589904 LCS589904 LMO589904 LWK589904 MGG589904 MQC589904 MZY589904 NJU589904 NTQ589904 ODM589904 ONI589904 OXE589904 PHA589904 PQW589904 QAS589904 QKO589904 QUK589904 REG589904 ROC589904 RXY589904 SHU589904 SRQ589904 TBM589904 TLI589904 TVE589904 UFA589904 UOW589904 UYS589904 VIO589904 VSK589904 WCG589904 WMC589904 WVY589904 Q655440 JM655440 TI655440 ADE655440 ANA655440 AWW655440 BGS655440 BQO655440 CAK655440 CKG655440 CUC655440 DDY655440 DNU655440 DXQ655440 EHM655440 ERI655440 FBE655440 FLA655440 FUW655440 GES655440 GOO655440 GYK655440 HIG655440 HSC655440 IBY655440 ILU655440 IVQ655440 JFM655440 JPI655440 JZE655440 KJA655440 KSW655440 LCS655440 LMO655440 LWK655440 MGG655440 MQC655440 MZY655440 NJU655440 NTQ655440 ODM655440 ONI655440 OXE655440 PHA655440 PQW655440 QAS655440 QKO655440 QUK655440 REG655440 ROC655440 RXY655440 SHU655440 SRQ655440 TBM655440 TLI655440 TVE655440 UFA655440 UOW655440 UYS655440 VIO655440 VSK655440 WCG655440 WMC655440 WVY655440 Q720976 JM720976 TI720976 ADE720976 ANA720976 AWW720976 BGS720976 BQO720976 CAK720976 CKG720976 CUC720976 DDY720976 DNU720976 DXQ720976 EHM720976 ERI720976 FBE720976 FLA720976 FUW720976 GES720976 GOO720976 GYK720976 HIG720976 HSC720976 IBY720976 ILU720976 IVQ720976 JFM720976 JPI720976 JZE720976 KJA720976 KSW720976 LCS720976 LMO720976 LWK720976 MGG720976 MQC720976 MZY720976 NJU720976 NTQ720976 ODM720976 ONI720976 OXE720976 PHA720976 PQW720976 QAS720976 QKO720976 QUK720976 REG720976 ROC720976 RXY720976 SHU720976 SRQ720976 TBM720976 TLI720976 TVE720976 UFA720976 UOW720976 UYS720976 VIO720976 VSK720976 WCG720976 WMC720976 WVY720976 Q786512 JM786512 TI786512 ADE786512 ANA786512 AWW786512 BGS786512 BQO786512 CAK786512 CKG786512 CUC786512 DDY786512 DNU786512 DXQ786512 EHM786512 ERI786512 FBE786512 FLA786512 FUW786512 GES786512 GOO786512 GYK786512 HIG786512 HSC786512 IBY786512 ILU786512 IVQ786512 JFM786512 JPI786512 JZE786512 KJA786512 KSW786512 LCS786512 LMO786512 LWK786512 MGG786512 MQC786512 MZY786512 NJU786512 NTQ786512 ODM786512 ONI786512 OXE786512 PHA786512 PQW786512 QAS786512 QKO786512 QUK786512 REG786512 ROC786512 RXY786512 SHU786512 SRQ786512 TBM786512 TLI786512 TVE786512 UFA786512 UOW786512 UYS786512 VIO786512 VSK786512 WCG786512 WMC786512 WVY786512 Q852048 JM852048 TI852048 ADE852048 ANA852048 AWW852048 BGS852048 BQO852048 CAK852048 CKG852048 CUC852048 DDY852048 DNU852048 DXQ852048 EHM852048 ERI852048 FBE852048 FLA852048 FUW852048 GES852048 GOO852048 GYK852048 HIG852048 HSC852048 IBY852048 ILU852048 IVQ852048 JFM852048 JPI852048 JZE852048 KJA852048 KSW852048 LCS852048 LMO852048 LWK852048 MGG852048 MQC852048 MZY852048 NJU852048 NTQ852048 ODM852048 ONI852048 OXE852048 PHA852048 PQW852048 QAS852048 QKO852048 QUK852048 REG852048 ROC852048 RXY852048 SHU852048 SRQ852048 TBM852048 TLI852048 TVE852048 UFA852048 UOW852048 UYS852048 VIO852048 VSK852048 WCG852048 WMC852048 WVY852048 Q917584 JM917584 TI917584 ADE917584 ANA917584 AWW917584 BGS917584 BQO917584 CAK917584 CKG917584 CUC917584 DDY917584 DNU917584 DXQ917584 EHM917584 ERI917584 FBE917584 FLA917584 FUW917584 GES917584 GOO917584 GYK917584 HIG917584 HSC917584 IBY917584 ILU917584 IVQ917584 JFM917584 JPI917584 JZE917584 KJA917584 KSW917584 LCS917584 LMO917584 LWK917584 MGG917584 MQC917584 MZY917584 NJU917584 NTQ917584 ODM917584 ONI917584 OXE917584 PHA917584 PQW917584 QAS917584 QKO917584 QUK917584 REG917584 ROC917584 RXY917584 SHU917584 SRQ917584 TBM917584 TLI917584 TVE917584 UFA917584 UOW917584 UYS917584 VIO917584 VSK917584 WCG917584 WMC917584 WVY917584 Q983120 JM983120 TI983120 ADE983120 ANA983120 AWW983120 BGS983120 BQO983120 CAK983120 CKG983120 CUC983120 DDY983120 DNU983120 DXQ983120 EHM983120 ERI983120 FBE983120 FLA983120 FUW983120 GES983120 GOO983120 GYK983120 HIG983120 HSC983120 IBY983120 ILU983120 IVQ983120 JFM983120 JPI983120 JZE983120 KJA983120 KSW983120 LCS983120 LMO983120 LWK983120 MGG983120 MQC983120 MZY983120 NJU983120 NTQ983120 ODM983120 ONI983120 OXE983120 PHA983120 PQW983120 QAS983120 QKO983120 QUK983120 REG983120 ROC983120 RXY983120 SHU983120 SRQ983120 TBM983120 TLI983120 TVE983120 UFA983120 UOW983120 UYS983120 VIO983120 VSK983120 WCG983120 WMC983120 WVY983120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1 JM61 TI61 ADE61 ANA61 AWW61 BGS61 BQO61 CAK61 CKG61 CUC61 DDY61 DNU61 DXQ61 EHM61 ERI61 FBE61 FLA61 FUW61 GES61 GOO61 GYK61 HIG61 HSC61 IBY61 ILU61 IVQ61 JFM61 JPI61 JZE61 KJA61 KSW61 LCS61 LMO61 LWK61 MGG61 MQC61 MZY61 NJU61 NTQ61 ODM61 ONI61 OXE61 PHA61 PQW61 QAS61 QKO61 QUK61 REG61 ROC61 RXY61 SHU61 SRQ61 TBM61 TLI61 TVE61 UFA61 UOW61 UYS61 VIO61 VSK61 WCG61 WMC61 WVY61 Q80 JM80 TI80 ADE80 ANA80 AWW80 BGS80 BQO80 CAK80 CKG80 CUC80 DDY80 DNU80 DXQ80 EHM80 ERI80 FBE80 FLA80 FUW80 GES80 GOO80 GYK80 HIG80 HSC80 IBY80 ILU80 IVQ80 JFM80 JPI80 JZE80 KJA80 KSW80 LCS80 LMO80 LWK80 MGG80 MQC80 MZY80 NJU80 NTQ80 ODM80 ONI80 OXE80 PHA80 PQW80 QAS80 QKO80 QUK80 REG80 ROC80 RXY80 SHU80 SRQ80 TBM80 TLI80 TVE80 UFA80 UOW80 UYS80 VIO80 VSK80 WCG80 WMC80 WVY80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47 JM47 TI47 ADE47 ANA47 AWW47 BGS47 BQO47 CAK47 CKG47 CUC47 DDY47 DNU47 DXQ47 EHM47 ERI47 FBE47 FLA47 FUW47 GES47 GOO47 GYK47 HIG47 HSC47 IBY47 ILU47 IVQ47 JFM47 JPI47 JZE47 KJA47 KSW47 LCS47 LMO47 LWK47 MGG47 MQC47 MZY47 NJU47 NTQ47 ODM47 ONI47 OXE47 PHA47 PQW47 QAS47 QKO47 QUK47 REG47 ROC47 RXY47 SHU47 SRQ47 TBM47 TLI47 TVE47 UFA47 UOW47 UYS47 VIO47 VSK47 WCG47 WMC47 WVY47 Q65 JM65 TI65 ADE65 ANA65 AWW65 BGS65 BQO65 CAK65 CKG65 CUC65 DDY65 DNU65 DXQ65 EHM65 ERI65 FBE65 FLA65 FUW65 GES65 GOO65 GYK65 HIG65 HSC65 IBY65 ILU65 IVQ65 JFM65 JPI65 JZE65 KJA65 KSW65 LCS65 LMO65 LWK65 MGG65 MQC65 MZY65 NJU65 NTQ65 ODM65 ONI65 OXE65 PHA65 PQW65 QAS65 QKO65 QUK65 REG65 ROC65 RXY65 SHU65 SRQ65 TBM65 TLI65 TVE65 UFA65 UOW65 UYS65 VIO65 VSK65 WCG65 WMC65 WVY65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51 JM51 TI51 ADE51 ANA51 AWW51 BGS51 BQO51 CAK51 CKG51 CUC51 DDY51 DNU51 DXQ51 EHM51 ERI51 FBE51 FLA51 FUW51 GES51 GOO51 GYK51 HIG51 HSC51 IBY51 ILU51 IVQ51 JFM51 JPI51 JZE51 KJA51 KSW51 LCS51 LMO51 LWK51 MGG51 MQC51 MZY51 NJU51 NTQ51 ODM51 ONI51 OXE51 PHA51 PQW51 QAS51 QKO51 QUK51 REG51 ROC51 RXY51 SHU51 SRQ51 TBM51 TLI51 TVE51 UFA51 UOW51 UYS51 VIO51 VSK51 WCG51 WMC51 WVY51 Q69 JM69 TI69 ADE69 ANA69 AWW69 BGS69 BQO69 CAK69 CKG69 CUC69 DDY69 DNU69 DXQ69 EHM69 ERI69 FBE69 FLA69 FUW69 GES69 GOO69 GYK69 HIG69 HSC69 IBY69 ILU69 IVQ69 JFM69 JPI69 JZE69 KJA69 KSW69 LCS69 LMO69 LWK69 MGG69 MQC69 MZY69 NJU69 NTQ69 ODM69 ONI69 OXE69 PHA69 PQW69 QAS69 QKO69 QUK69 REG69 ROC69 RXY69 SHU69 SRQ69 TBM69 TLI69 TVE69 UFA69 UOW69 UYS69 VIO69 VSK69 WCG69 WMC69 WVY69 Q84 JM84 TI84 ADE84 ANA84 AWW84 BGS84 BQO84 CAK84 CKG84 CUC84 DDY84 DNU84 DXQ84 EHM84 ERI84 FBE84 FLA84 FUW84 GES84 GOO84 GYK84 HIG84 HSC84 IBY84 ILU84 IVQ84 JFM84 JPI84 JZE84 KJA84 KSW84 LCS84 LMO84 LWK84 MGG84 MQC84 MZY84 NJU84 NTQ84 ODM84 ONI84 OXE84 PHA84 PQW84 QAS84 QKO84 QUK84 REG84 ROC84 RXY84 SHU84 SRQ84 TBM84 TLI84 TVE84 UFA84 UOW84 UYS84 VIO84 VSK84 WCG84 WMC84 WVY84"/>
    <dataValidation allowBlank="1" showInputMessage="1" showErrorMessage="1" prompt="Для выбора выполните двойной щелчок левой клавиши мыши по соответствующей ячейке." sqref="S65615 JO65615 TK65615 ADG65615 ANC65615 AWY65615 BGU65615 BQQ65615 CAM65615 CKI65615 CUE65615 DEA65615 DNW65615 DXS65615 EHO65615 ERK65615 FBG65615 FLC65615 FUY65615 GEU65615 GOQ65615 GYM65615 HII65615 HSE65615 ICA65615 ILW65615 IVS65615 JFO65615 JPK65615 JZG65615 KJC65615 KSY65615 LCU65615 LMQ65615 LWM65615 MGI65615 MQE65615 NAA65615 NJW65615 NTS65615 ODO65615 ONK65615 OXG65615 PHC65615 PQY65615 QAU65615 QKQ65615 QUM65615 REI65615 ROE65615 RYA65615 SHW65615 SRS65615 TBO65615 TLK65615 TVG65615 UFC65615 UOY65615 UYU65615 VIQ65615 VSM65615 WCI65615 WME65615 WWA65615 S131151 JO131151 TK131151 ADG131151 ANC131151 AWY131151 BGU131151 BQQ131151 CAM131151 CKI131151 CUE131151 DEA131151 DNW131151 DXS131151 EHO131151 ERK131151 FBG131151 FLC131151 FUY131151 GEU131151 GOQ131151 GYM131151 HII131151 HSE131151 ICA131151 ILW131151 IVS131151 JFO131151 JPK131151 JZG131151 KJC131151 KSY131151 LCU131151 LMQ131151 LWM131151 MGI131151 MQE131151 NAA131151 NJW131151 NTS131151 ODO131151 ONK131151 OXG131151 PHC131151 PQY131151 QAU131151 QKQ131151 QUM131151 REI131151 ROE131151 RYA131151 SHW131151 SRS131151 TBO131151 TLK131151 TVG131151 UFC131151 UOY131151 UYU131151 VIQ131151 VSM131151 WCI131151 WME131151 WWA131151 S196687 JO196687 TK196687 ADG196687 ANC196687 AWY196687 BGU196687 BQQ196687 CAM196687 CKI196687 CUE196687 DEA196687 DNW196687 DXS196687 EHO196687 ERK196687 FBG196687 FLC196687 FUY196687 GEU196687 GOQ196687 GYM196687 HII196687 HSE196687 ICA196687 ILW196687 IVS196687 JFO196687 JPK196687 JZG196687 KJC196687 KSY196687 LCU196687 LMQ196687 LWM196687 MGI196687 MQE196687 NAA196687 NJW196687 NTS196687 ODO196687 ONK196687 OXG196687 PHC196687 PQY196687 QAU196687 QKQ196687 QUM196687 REI196687 ROE196687 RYA196687 SHW196687 SRS196687 TBO196687 TLK196687 TVG196687 UFC196687 UOY196687 UYU196687 VIQ196687 VSM196687 WCI196687 WME196687 WWA196687 S262223 JO262223 TK262223 ADG262223 ANC262223 AWY262223 BGU262223 BQQ262223 CAM262223 CKI262223 CUE262223 DEA262223 DNW262223 DXS262223 EHO262223 ERK262223 FBG262223 FLC262223 FUY262223 GEU262223 GOQ262223 GYM262223 HII262223 HSE262223 ICA262223 ILW262223 IVS262223 JFO262223 JPK262223 JZG262223 KJC262223 KSY262223 LCU262223 LMQ262223 LWM262223 MGI262223 MQE262223 NAA262223 NJW262223 NTS262223 ODO262223 ONK262223 OXG262223 PHC262223 PQY262223 QAU262223 QKQ262223 QUM262223 REI262223 ROE262223 RYA262223 SHW262223 SRS262223 TBO262223 TLK262223 TVG262223 UFC262223 UOY262223 UYU262223 VIQ262223 VSM262223 WCI262223 WME262223 WWA262223 S327759 JO327759 TK327759 ADG327759 ANC327759 AWY327759 BGU327759 BQQ327759 CAM327759 CKI327759 CUE327759 DEA327759 DNW327759 DXS327759 EHO327759 ERK327759 FBG327759 FLC327759 FUY327759 GEU327759 GOQ327759 GYM327759 HII327759 HSE327759 ICA327759 ILW327759 IVS327759 JFO327759 JPK327759 JZG327759 KJC327759 KSY327759 LCU327759 LMQ327759 LWM327759 MGI327759 MQE327759 NAA327759 NJW327759 NTS327759 ODO327759 ONK327759 OXG327759 PHC327759 PQY327759 QAU327759 QKQ327759 QUM327759 REI327759 ROE327759 RYA327759 SHW327759 SRS327759 TBO327759 TLK327759 TVG327759 UFC327759 UOY327759 UYU327759 VIQ327759 VSM327759 WCI327759 WME327759 WWA327759 S393295 JO393295 TK393295 ADG393295 ANC393295 AWY393295 BGU393295 BQQ393295 CAM393295 CKI393295 CUE393295 DEA393295 DNW393295 DXS393295 EHO393295 ERK393295 FBG393295 FLC393295 FUY393295 GEU393295 GOQ393295 GYM393295 HII393295 HSE393295 ICA393295 ILW393295 IVS393295 JFO393295 JPK393295 JZG393295 KJC393295 KSY393295 LCU393295 LMQ393295 LWM393295 MGI393295 MQE393295 NAA393295 NJW393295 NTS393295 ODO393295 ONK393295 OXG393295 PHC393295 PQY393295 QAU393295 QKQ393295 QUM393295 REI393295 ROE393295 RYA393295 SHW393295 SRS393295 TBO393295 TLK393295 TVG393295 UFC393295 UOY393295 UYU393295 VIQ393295 VSM393295 WCI393295 WME393295 WWA393295 S458831 JO458831 TK458831 ADG458831 ANC458831 AWY458831 BGU458831 BQQ458831 CAM458831 CKI458831 CUE458831 DEA458831 DNW458831 DXS458831 EHO458831 ERK458831 FBG458831 FLC458831 FUY458831 GEU458831 GOQ458831 GYM458831 HII458831 HSE458831 ICA458831 ILW458831 IVS458831 JFO458831 JPK458831 JZG458831 KJC458831 KSY458831 LCU458831 LMQ458831 LWM458831 MGI458831 MQE458831 NAA458831 NJW458831 NTS458831 ODO458831 ONK458831 OXG458831 PHC458831 PQY458831 QAU458831 QKQ458831 QUM458831 REI458831 ROE458831 RYA458831 SHW458831 SRS458831 TBO458831 TLK458831 TVG458831 UFC458831 UOY458831 UYU458831 VIQ458831 VSM458831 WCI458831 WME458831 WWA458831 S524367 JO524367 TK524367 ADG524367 ANC524367 AWY524367 BGU524367 BQQ524367 CAM524367 CKI524367 CUE524367 DEA524367 DNW524367 DXS524367 EHO524367 ERK524367 FBG524367 FLC524367 FUY524367 GEU524367 GOQ524367 GYM524367 HII524367 HSE524367 ICA524367 ILW524367 IVS524367 JFO524367 JPK524367 JZG524367 KJC524367 KSY524367 LCU524367 LMQ524367 LWM524367 MGI524367 MQE524367 NAA524367 NJW524367 NTS524367 ODO524367 ONK524367 OXG524367 PHC524367 PQY524367 QAU524367 QKQ524367 QUM524367 REI524367 ROE524367 RYA524367 SHW524367 SRS524367 TBO524367 TLK524367 TVG524367 UFC524367 UOY524367 UYU524367 VIQ524367 VSM524367 WCI524367 WME524367 WWA524367 S589903 JO589903 TK589903 ADG589903 ANC589903 AWY589903 BGU589903 BQQ589903 CAM589903 CKI589903 CUE589903 DEA589903 DNW589903 DXS589903 EHO589903 ERK589903 FBG589903 FLC589903 FUY589903 GEU589903 GOQ589903 GYM589903 HII589903 HSE589903 ICA589903 ILW589903 IVS589903 JFO589903 JPK589903 JZG589903 KJC589903 KSY589903 LCU589903 LMQ589903 LWM589903 MGI589903 MQE589903 NAA589903 NJW589903 NTS589903 ODO589903 ONK589903 OXG589903 PHC589903 PQY589903 QAU589903 QKQ589903 QUM589903 REI589903 ROE589903 RYA589903 SHW589903 SRS589903 TBO589903 TLK589903 TVG589903 UFC589903 UOY589903 UYU589903 VIQ589903 VSM589903 WCI589903 WME589903 WWA589903 S655439 JO655439 TK655439 ADG655439 ANC655439 AWY655439 BGU655439 BQQ655439 CAM655439 CKI655439 CUE655439 DEA655439 DNW655439 DXS655439 EHO655439 ERK655439 FBG655439 FLC655439 FUY655439 GEU655439 GOQ655439 GYM655439 HII655439 HSE655439 ICA655439 ILW655439 IVS655439 JFO655439 JPK655439 JZG655439 KJC655439 KSY655439 LCU655439 LMQ655439 LWM655439 MGI655439 MQE655439 NAA655439 NJW655439 NTS655439 ODO655439 ONK655439 OXG655439 PHC655439 PQY655439 QAU655439 QKQ655439 QUM655439 REI655439 ROE655439 RYA655439 SHW655439 SRS655439 TBO655439 TLK655439 TVG655439 UFC655439 UOY655439 UYU655439 VIQ655439 VSM655439 WCI655439 WME655439 WWA655439 S720975 JO720975 TK720975 ADG720975 ANC720975 AWY720975 BGU720975 BQQ720975 CAM720975 CKI720975 CUE720975 DEA720975 DNW720975 DXS720975 EHO720975 ERK720975 FBG720975 FLC720975 FUY720975 GEU720975 GOQ720975 GYM720975 HII720975 HSE720975 ICA720975 ILW720975 IVS720975 JFO720975 JPK720975 JZG720975 KJC720975 KSY720975 LCU720975 LMQ720975 LWM720975 MGI720975 MQE720975 NAA720975 NJW720975 NTS720975 ODO720975 ONK720975 OXG720975 PHC720975 PQY720975 QAU720975 QKQ720975 QUM720975 REI720975 ROE720975 RYA720975 SHW720975 SRS720975 TBO720975 TLK720975 TVG720975 UFC720975 UOY720975 UYU720975 VIQ720975 VSM720975 WCI720975 WME720975 WWA720975 S786511 JO786511 TK786511 ADG786511 ANC786511 AWY786511 BGU786511 BQQ786511 CAM786511 CKI786511 CUE786511 DEA786511 DNW786511 DXS786511 EHO786511 ERK786511 FBG786511 FLC786511 FUY786511 GEU786511 GOQ786511 GYM786511 HII786511 HSE786511 ICA786511 ILW786511 IVS786511 JFO786511 JPK786511 JZG786511 KJC786511 KSY786511 LCU786511 LMQ786511 LWM786511 MGI786511 MQE786511 NAA786511 NJW786511 NTS786511 ODO786511 ONK786511 OXG786511 PHC786511 PQY786511 QAU786511 QKQ786511 QUM786511 REI786511 ROE786511 RYA786511 SHW786511 SRS786511 TBO786511 TLK786511 TVG786511 UFC786511 UOY786511 UYU786511 VIQ786511 VSM786511 WCI786511 WME786511 WWA786511 S852047 JO852047 TK852047 ADG852047 ANC852047 AWY852047 BGU852047 BQQ852047 CAM852047 CKI852047 CUE852047 DEA852047 DNW852047 DXS852047 EHO852047 ERK852047 FBG852047 FLC852047 FUY852047 GEU852047 GOQ852047 GYM852047 HII852047 HSE852047 ICA852047 ILW852047 IVS852047 JFO852047 JPK852047 JZG852047 KJC852047 KSY852047 LCU852047 LMQ852047 LWM852047 MGI852047 MQE852047 NAA852047 NJW852047 NTS852047 ODO852047 ONK852047 OXG852047 PHC852047 PQY852047 QAU852047 QKQ852047 QUM852047 REI852047 ROE852047 RYA852047 SHW852047 SRS852047 TBO852047 TLK852047 TVG852047 UFC852047 UOY852047 UYU852047 VIQ852047 VSM852047 WCI852047 WME852047 WWA852047 S917583 JO917583 TK917583 ADG917583 ANC917583 AWY917583 BGU917583 BQQ917583 CAM917583 CKI917583 CUE917583 DEA917583 DNW917583 DXS917583 EHO917583 ERK917583 FBG917583 FLC917583 FUY917583 GEU917583 GOQ917583 GYM917583 HII917583 HSE917583 ICA917583 ILW917583 IVS917583 JFO917583 JPK917583 JZG917583 KJC917583 KSY917583 LCU917583 LMQ917583 LWM917583 MGI917583 MQE917583 NAA917583 NJW917583 NTS917583 ODO917583 ONK917583 OXG917583 PHC917583 PQY917583 QAU917583 QKQ917583 QUM917583 REI917583 ROE917583 RYA917583 SHW917583 SRS917583 TBO917583 TLK917583 TVG917583 UFC917583 UOY917583 UYU917583 VIQ917583 VSM917583 WCI917583 WME917583 WWA917583 S983119 JO983119 TK983119 ADG983119 ANC983119 AWY983119 BGU983119 BQQ983119 CAM983119 CKI983119 CUE983119 DEA983119 DNW983119 DXS983119 EHO983119 ERK983119 FBG983119 FLC983119 FUY983119 GEU983119 GOQ983119 GYM983119 HII983119 HSE983119 ICA983119 ILW983119 IVS983119 JFO983119 JPK983119 JZG983119 KJC983119 KSY983119 LCU983119 LMQ983119 LWM983119 MGI983119 MQE983119 NAA983119 NJW983119 NTS983119 ODO983119 ONK983119 OXG983119 PHC983119 PQY983119 QAU983119 QKQ983119 QUM983119 REI983119 ROE983119 RYA983119 SHW983119 SRS983119 TBO983119 TLK983119 TVG983119 UFC983119 UOY983119 UYU983119 VIQ983119 VSM983119 WCI983119 WME983119 WWA983119 U458831 U524367 JQ65615 TM65615 ADI65615 ANE65615 AXA65615 BGW65615 BQS65615 CAO65615 CKK65615 CUG65615 DEC65615 DNY65615 DXU65615 EHQ65615 ERM65615 FBI65615 FLE65615 FVA65615 GEW65615 GOS65615 GYO65615 HIK65615 HSG65615 ICC65615 ILY65615 IVU65615 JFQ65615 JPM65615 JZI65615 KJE65615 KTA65615 LCW65615 LMS65615 LWO65615 MGK65615 MQG65615 NAC65615 NJY65615 NTU65615 ODQ65615 ONM65615 OXI65615 PHE65615 PRA65615 QAW65615 QKS65615 QUO65615 REK65615 ROG65615 RYC65615 SHY65615 SRU65615 TBQ65615 TLM65615 TVI65615 UFE65615 UPA65615 UYW65615 VIS65615 VSO65615 WCK65615 WMG65615 WWC65615 U589903 JQ131151 TM131151 ADI131151 ANE131151 AXA131151 BGW131151 BQS131151 CAO131151 CKK131151 CUG131151 DEC131151 DNY131151 DXU131151 EHQ131151 ERM131151 FBI131151 FLE131151 FVA131151 GEW131151 GOS131151 GYO131151 HIK131151 HSG131151 ICC131151 ILY131151 IVU131151 JFQ131151 JPM131151 JZI131151 KJE131151 KTA131151 LCW131151 LMS131151 LWO131151 MGK131151 MQG131151 NAC131151 NJY131151 NTU131151 ODQ131151 ONM131151 OXI131151 PHE131151 PRA131151 QAW131151 QKS131151 QUO131151 REK131151 ROG131151 RYC131151 SHY131151 SRU131151 TBQ131151 TLM131151 TVI131151 UFE131151 UPA131151 UYW131151 VIS131151 VSO131151 WCK131151 WMG131151 WWC131151 U655439 JQ196687 TM196687 ADI196687 ANE196687 AXA196687 BGW196687 BQS196687 CAO196687 CKK196687 CUG196687 DEC196687 DNY196687 DXU196687 EHQ196687 ERM196687 FBI196687 FLE196687 FVA196687 GEW196687 GOS196687 GYO196687 HIK196687 HSG196687 ICC196687 ILY196687 IVU196687 JFQ196687 JPM196687 JZI196687 KJE196687 KTA196687 LCW196687 LMS196687 LWO196687 MGK196687 MQG196687 NAC196687 NJY196687 NTU196687 ODQ196687 ONM196687 OXI196687 PHE196687 PRA196687 QAW196687 QKS196687 QUO196687 REK196687 ROG196687 RYC196687 SHY196687 SRU196687 TBQ196687 TLM196687 TVI196687 UFE196687 UPA196687 UYW196687 VIS196687 VSO196687 WCK196687 WMG196687 WWC196687 U720975 JQ262223 TM262223 ADI262223 ANE262223 AXA262223 BGW262223 BQS262223 CAO262223 CKK262223 CUG262223 DEC262223 DNY262223 DXU262223 EHQ262223 ERM262223 FBI262223 FLE262223 FVA262223 GEW262223 GOS262223 GYO262223 HIK262223 HSG262223 ICC262223 ILY262223 IVU262223 JFQ262223 JPM262223 JZI262223 KJE262223 KTA262223 LCW262223 LMS262223 LWO262223 MGK262223 MQG262223 NAC262223 NJY262223 NTU262223 ODQ262223 ONM262223 OXI262223 PHE262223 PRA262223 QAW262223 QKS262223 QUO262223 REK262223 ROG262223 RYC262223 SHY262223 SRU262223 TBQ262223 TLM262223 TVI262223 UFE262223 UPA262223 UYW262223 VIS262223 VSO262223 WCK262223 WMG262223 WWC262223 U786511 JQ327759 TM327759 ADI327759 ANE327759 AXA327759 BGW327759 BQS327759 CAO327759 CKK327759 CUG327759 DEC327759 DNY327759 DXU327759 EHQ327759 ERM327759 FBI327759 FLE327759 FVA327759 GEW327759 GOS327759 GYO327759 HIK327759 HSG327759 ICC327759 ILY327759 IVU327759 JFQ327759 JPM327759 JZI327759 KJE327759 KTA327759 LCW327759 LMS327759 LWO327759 MGK327759 MQG327759 NAC327759 NJY327759 NTU327759 ODQ327759 ONM327759 OXI327759 PHE327759 PRA327759 QAW327759 QKS327759 QUO327759 REK327759 ROG327759 RYC327759 SHY327759 SRU327759 TBQ327759 TLM327759 TVI327759 UFE327759 UPA327759 UYW327759 VIS327759 VSO327759 WCK327759 WMG327759 WWC327759 U852047 JQ393295 TM393295 ADI393295 ANE393295 AXA393295 BGW393295 BQS393295 CAO393295 CKK393295 CUG393295 DEC393295 DNY393295 DXU393295 EHQ393295 ERM393295 FBI393295 FLE393295 FVA393295 GEW393295 GOS393295 GYO393295 HIK393295 HSG393295 ICC393295 ILY393295 IVU393295 JFQ393295 JPM393295 JZI393295 KJE393295 KTA393295 LCW393295 LMS393295 LWO393295 MGK393295 MQG393295 NAC393295 NJY393295 NTU393295 ODQ393295 ONM393295 OXI393295 PHE393295 PRA393295 QAW393295 QKS393295 QUO393295 REK393295 ROG393295 RYC393295 SHY393295 SRU393295 TBQ393295 TLM393295 TVI393295 UFE393295 UPA393295 UYW393295 VIS393295 VSO393295 WCK393295 WMG393295 WWC393295 U917583 JQ458831 TM458831 ADI458831 ANE458831 AXA458831 BGW458831 BQS458831 CAO458831 CKK458831 CUG458831 DEC458831 DNY458831 DXU458831 EHQ458831 ERM458831 FBI458831 FLE458831 FVA458831 GEW458831 GOS458831 GYO458831 HIK458831 HSG458831 ICC458831 ILY458831 IVU458831 JFQ458831 JPM458831 JZI458831 KJE458831 KTA458831 LCW458831 LMS458831 LWO458831 MGK458831 MQG458831 NAC458831 NJY458831 NTU458831 ODQ458831 ONM458831 OXI458831 PHE458831 PRA458831 QAW458831 QKS458831 QUO458831 REK458831 ROG458831 RYC458831 SHY458831 SRU458831 TBQ458831 TLM458831 TVI458831 UFE458831 UPA458831 UYW458831 VIS458831 VSO458831 WCK458831 WMG458831 WWC458831 U983119 JQ524367 TM524367 ADI524367 ANE524367 AXA524367 BGW524367 BQS524367 CAO524367 CKK524367 CUG524367 DEC524367 DNY524367 DXU524367 EHQ524367 ERM524367 FBI524367 FLE524367 FVA524367 GEW524367 GOS524367 GYO524367 HIK524367 HSG524367 ICC524367 ILY524367 IVU524367 JFQ524367 JPM524367 JZI524367 KJE524367 KTA524367 LCW524367 LMS524367 LWO524367 MGK524367 MQG524367 NAC524367 NJY524367 NTU524367 ODQ524367 ONM524367 OXI524367 PHE524367 PRA524367 QAW524367 QKS524367 QUO524367 REK524367 ROG524367 RYC524367 SHY524367 SRU524367 TBQ524367 TLM524367 TVI524367 UFE524367 UPA524367 UYW524367 VIS524367 VSO524367 WCK524367 WMG524367 WWC524367 U65615 JQ589903 TM589903 ADI589903 ANE589903 AXA589903 BGW589903 BQS589903 CAO589903 CKK589903 CUG589903 DEC589903 DNY589903 DXU589903 EHQ589903 ERM589903 FBI589903 FLE589903 FVA589903 GEW589903 GOS589903 GYO589903 HIK589903 HSG589903 ICC589903 ILY589903 IVU589903 JFQ589903 JPM589903 JZI589903 KJE589903 KTA589903 LCW589903 LMS589903 LWO589903 MGK589903 MQG589903 NAC589903 NJY589903 NTU589903 ODQ589903 ONM589903 OXI589903 PHE589903 PRA589903 QAW589903 QKS589903 QUO589903 REK589903 ROG589903 RYC589903 SHY589903 SRU589903 TBQ589903 TLM589903 TVI589903 UFE589903 UPA589903 UYW589903 VIS589903 VSO589903 WCK589903 WMG589903 WWC589903 U131151 JQ655439 TM655439 ADI655439 ANE655439 AXA655439 BGW655439 BQS655439 CAO655439 CKK655439 CUG655439 DEC655439 DNY655439 DXU655439 EHQ655439 ERM655439 FBI655439 FLE655439 FVA655439 GEW655439 GOS655439 GYO655439 HIK655439 HSG655439 ICC655439 ILY655439 IVU655439 JFQ655439 JPM655439 JZI655439 KJE655439 KTA655439 LCW655439 LMS655439 LWO655439 MGK655439 MQG655439 NAC655439 NJY655439 NTU655439 ODQ655439 ONM655439 OXI655439 PHE655439 PRA655439 QAW655439 QKS655439 QUO655439 REK655439 ROG655439 RYC655439 SHY655439 SRU655439 TBQ655439 TLM655439 TVI655439 UFE655439 UPA655439 UYW655439 VIS655439 VSO655439 WCK655439 WMG655439 WWC655439 U196687 JQ720975 TM720975 ADI720975 ANE720975 AXA720975 BGW720975 BQS720975 CAO720975 CKK720975 CUG720975 DEC720975 DNY720975 DXU720975 EHQ720975 ERM720975 FBI720975 FLE720975 FVA720975 GEW720975 GOS720975 GYO720975 HIK720975 HSG720975 ICC720975 ILY720975 IVU720975 JFQ720975 JPM720975 JZI720975 KJE720975 KTA720975 LCW720975 LMS720975 LWO720975 MGK720975 MQG720975 NAC720975 NJY720975 NTU720975 ODQ720975 ONM720975 OXI720975 PHE720975 PRA720975 QAW720975 QKS720975 QUO720975 REK720975 ROG720975 RYC720975 SHY720975 SRU720975 TBQ720975 TLM720975 TVI720975 UFE720975 UPA720975 UYW720975 VIS720975 VSO720975 WCK720975 WMG720975 WWC720975 WWC24 JQ786511 TM786511 ADI786511 ANE786511 AXA786511 BGW786511 BQS786511 CAO786511 CKK786511 CUG786511 DEC786511 DNY786511 DXU786511 EHQ786511 ERM786511 FBI786511 FLE786511 FVA786511 GEW786511 GOS786511 GYO786511 HIK786511 HSG786511 ICC786511 ILY786511 IVU786511 JFQ786511 JPM786511 JZI786511 KJE786511 KTA786511 LCW786511 LMS786511 LWO786511 MGK786511 MQG786511 NAC786511 NJY786511 NTU786511 ODQ786511 ONM786511 OXI786511 PHE786511 PRA786511 QAW786511 QKS786511 QUO786511 REK786511 ROG786511 RYC786511 SHY786511 SRU786511 TBQ786511 TLM786511 TVI786511 UFE786511 UPA786511 UYW786511 VIS786511 VSO786511 WCK786511 WMG786511 WWC786511 U262223 JQ852047 TM852047 ADI852047 ANE852047 AXA852047 BGW852047 BQS852047 CAO852047 CKK852047 CUG852047 DEC852047 DNY852047 DXU852047 EHQ852047 ERM852047 FBI852047 FLE852047 FVA852047 GEW852047 GOS852047 GYO852047 HIK852047 HSG852047 ICC852047 ILY852047 IVU852047 JFQ852047 JPM852047 JZI852047 KJE852047 KTA852047 LCW852047 LMS852047 LWO852047 MGK852047 MQG852047 NAC852047 NJY852047 NTU852047 ODQ852047 ONM852047 OXI852047 PHE852047 PRA852047 QAW852047 QKS852047 QUO852047 REK852047 ROG852047 RYC852047 SHY852047 SRU852047 TBQ852047 TLM852047 TVI852047 UFE852047 UPA852047 UYW852047 VIS852047 VSO852047 WCK852047 WMG852047 WWC852047 JQ917583 TM917583 ADI917583 ANE917583 AXA917583 BGW917583 BQS917583 CAO917583 CKK917583 CUG917583 DEC917583 DNY917583 DXU917583 EHQ917583 ERM917583 FBI917583 FLE917583 FVA917583 GEW917583 GOS917583 GYO917583 HIK917583 HSG917583 ICC917583 ILY917583 IVU917583 JFQ917583 JPM917583 JZI917583 KJE917583 KTA917583 LCW917583 LMS917583 LWO917583 MGK917583 MQG917583 NAC917583 NJY917583 NTU917583 ODQ917583 ONM917583 OXI917583 PHE917583 PRA917583 QAW917583 QKS917583 QUO917583 REK917583 ROG917583 RYC917583 SHY917583 SRU917583 TBQ917583 TLM917583 TVI917583 UFE917583 UPA917583 UYW917583 VIS917583 VSO917583 WCK917583 WMG917583 WWC917583 WWC983119 JQ983119 TM983119 ADI983119 ANE983119 AXA983119 BGW983119 BQS983119 CAO983119 CKK983119 CUG983119 DEC983119 DNY983119 DXU983119 EHQ983119 ERM983119 FBI983119 FLE983119 FVA983119 GEW983119 GOS983119 GYO983119 HIK983119 HSG983119 ICC983119 ILY983119 IVU983119 JFQ983119 JPM983119 JZI983119 KJE983119 KTA983119 LCW983119 LMS983119 LWO983119 MGK983119 MQG983119 NAC983119 NJY983119 NTU983119 ODQ983119 ONM983119 OXI983119 PHE983119 PRA983119 QAW983119 QKS983119 QUO983119 REK983119 ROG983119 RYC983119 SHY983119 SRU983119 TBQ983119 TLM983119 TVI983119 UFE983119 UPA983119 UYW983119 VIS983119 VSO983119 WCK983119 WMG983119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59 U393295 S24 JO42 S42 WWC42 WMG42 WCK42 VSO42 VIS42 UYW42 UPA42 UFE42 TVI42 TLM42 TBQ42 SRU42 SHY42 RYC42 ROG42 REK42 QUO42 QKS42 QAW42 PRA42 PHE42 OXI42 ONM42 ODQ42 NTU42 NJY42 NAC42 MQG42 MGK42 LWO42 LMS42 LCW42 KTA42 KJE42 JZI42 JPM42 JFQ42 IVU42 ILY42 ICC42 HSG42 HIK42 GYO42 GOS42 GEW42 FVA42 FLE42 FBI42 ERM42 EHQ42 DXU42 DNY42 DEC42 CUG42 CKK42 CAO42 BQS42 BGW42 AXA42 ANE42 ADI42 TM42 TK42 JQ42 WWA42 WME42 WCI42 VSM42 VIQ42 UYU42 UOY42 UFC42 TVG42 TLK42 TBO42 SRS42 SHW42 RYA42 ROE42 REI42 QUM42 QKQ42 QAU42 PQY42 PHC42 OXG42 ONK42 ODO42 NTS42 NJW42 NAA42 MQE42 MGI42 LWM42 LMQ42 LCU42 KSY42 KJC42 JZG42 JPK42 JFO42 IVS42 ILW42 ICA42 HSE42 HII42 GYM42 GOQ42 GEU42 FUY42 FLC42 FBG42 ERK42 EHO42 DXS42 DNW42 DEA42 CUE42 CKI42 CAM42 BQQ42 BGU42 AWY42 ANC42 ADG42 U42 JO60 S60 WWC60 WMG60 WCK60 VSO60 VIS60 UYW60 UPA60 UFE60 TVI60 TLM60 TBQ60 SRU60 SHY60 RYC60 ROG60 REK60 QUO60 QKS60 QAW60 PRA60 PHE60 OXI60 ONM60 ODQ60 NTU60 NJY60 NAC60 MQG60 MGK60 LWO60 LMS60 LCW60 KTA60 KJE60 JZI60 JPM60 JFQ60 IVU60 ILY60 ICC60 HSG60 HIK60 GYO60 GOS60 GEW60 FVA60 FLE60 FBI60 ERM60 EHQ60 DXU60 DNY60 DEC60 CUG60 CKK60 CAO60 BQS60 BGW60 AXA60 ANE60 ADI60 TM60 TK60 JQ60 WWA60 WME60 WCI60 VSM60 VIQ60 UYU60 UOY60 UFC60 TVG60 TLK60 TBO60 SRS60 SHW60 RYA60 ROE60 REI60 QUM60 QKQ60 QAU60 PQY60 PHC60 OXG60 ONK60 ODO60 NTS60 NJW60 NAA60 MQE60 MGI60 LWM60 LMQ60 LCU60 KSY60 KJC60 JZG60 JPK60 JFO60 IVS60 ILW60 ICA60 HSE60 HII60 GYM60 GOQ60 GEU60 FUY60 FLC60 FBG60 ERK60 EHO60 DXS60 DNW60 DEA60 CUE60 CKI60 CAM60 BQQ60 BGU60 AWY60 ANC60 ADG60 U60 JO79 S79 WWC79 WMG79 WCK79 VSO79 VIS79 UYW79 UPA79 UFE79 TVI79 TLM79 TBQ79 SRU79 SHY79 RYC79 ROG79 REK79 QUO79 QKS79 QAW79 PRA79 PHE79 OXI79 ONM79 ODQ79 NTU79 NJY79 NAC79 MQG79 MGK79 LWO79 LMS79 LCW79 KTA79 KJE79 JZI79 JPM79 JFQ79 IVU79 ILY79 ICC79 HSG79 HIK79 GYO79 GOS79 GEW79 FVA79 FLE79 FBI79 ERM79 EHQ79 DXU79 DNY79 DEC79 CUG79 CKK79 CAO79 BQS79 BGW79 AXA79 ANE79 ADI79 TM79 TK79 JQ79 WWA79 WME79 WCI79 VSM79 VIQ79 UYU79 UOY79 UFC79 TVG79 TLK79 TBO79 SRS79 SHW79 RYA79 ROE79 REI79 QUM79 QKQ79 QAU79 PQY79 PHC79 OXG79 ONK79 ODO79 NTS79 NJW79 NAA79 MQE79 MGI79 LWM79 LMQ79 LCU79 KSY79 KJC79 JZG79 JPK79 JFO79 IVS79 ILW79 ICA79 HSE79 HII79 GYM79 GOQ79 GEU79 FUY79 FLC79 FBG79 ERK79 EHO79 DXS79 DNW79 DEA79 CUE79 CKI79 CAM79 BQQ79 BGU79 AWY79 ANC79 ADG79 U79 JO28 S28 WWC28 WMG28 WCK28 VSO28 VIS28 UYW28 UPA28 UFE28 TVI28 TLM28 TBQ28 SRU28 SHY28 RYC28 ROG28 REK28 QUO28 QKS28 QAW28 PRA28 PHE28 OXI28 ONM28 ODQ28 NTU28 NJY28 NAC28 MQG28 MGK28 LWO28 LMS28 LCW28 KTA28 KJE28 JZI28 JPM28 JFQ28 IVU28 ILY28 ICC28 HSG28 HIK28 GYO28 GOS28 GEW28 FVA28 FLE28 FBI28 ERM28 EHQ28 DXU28 DNY28 DEC28 CUG28 CKK28 CAO28 BQS28 BGW28 AXA28 ANE28 ADI28 TM28 TK28 JQ28 WWA28 WME28 WCI28 VSM28 VIQ28 UYU28 UOY28 UFC28 TVG28 TLK28 TBO28 SRS28 SHW28 RYA28 ROE28 REI28 QUM28 QKQ28 QAU28 PQY28 PHC28 OXG28 ONK28 ODO28 NTS28 NJW28 NAA28 MQE28 MGI28 LWM28 LMQ28 LCU28 KSY28 KJC28 JZG28 JPK28 JFO28 IVS28 ILW28 ICA28 HSE28 HII28 GYM28 GOQ28 GEU28 FUY28 FLC28 FBG28 ERK28 EHO28 DXS28 DNW28 DEA28 CUE28 CKI28 CAM28 BQQ28 BGU28 AWY28 ANC28 ADG28 U28 JO46 S46 WWC46 WMG46 WCK46 VSO46 VIS46 UYW46 UPA46 UFE46 TVI46 TLM46 TBQ46 SRU46 SHY46 RYC46 ROG46 REK46 QUO46 QKS46 QAW46 PRA46 PHE46 OXI46 ONM46 ODQ46 NTU46 NJY46 NAC46 MQG46 MGK46 LWO46 LMS46 LCW46 KTA46 KJE46 JZI46 JPM46 JFQ46 IVU46 ILY46 ICC46 HSG46 HIK46 GYO46 GOS46 GEW46 FVA46 FLE46 FBI46 ERM46 EHQ46 DXU46 DNY46 DEC46 CUG46 CKK46 CAO46 BQS46 BGW46 AXA46 ANE46 ADI46 TM46 TK46 JQ46 WWA46 WME46 WCI46 VSM46 VIQ46 UYU46 UOY46 UFC46 TVG46 TLK46 TBO46 SRS46 SHW46 RYA46 ROE46 REI46 QUM46 QKQ46 QAU46 PQY46 PHC46 OXG46 ONK46 ODO46 NTS46 NJW46 NAA46 MQE46 MGI46 LWM46 LMQ46 LCU46 KSY46 KJC46 JZG46 JPK46 JFO46 IVS46 ILW46 ICA46 HSE46 HII46 GYM46 GOQ46 GEU46 FUY46 FLC46 FBG46 ERK46 EHO46 DXS46 DNW46 DEA46 CUE46 CKI46 CAM46 BQQ46 BGU46 AWY46 ANC46 ADG46 U46 JO64 S64 WWC64 WMG64 WCK64 VSO64 VIS64 UYW64 UPA64 UFE64 TVI64 TLM64 TBQ64 SRU64 SHY64 RYC64 ROG64 REK64 QUO64 QKS64 QAW64 PRA64 PHE64 OXI64 ONM64 ODQ64 NTU64 NJY64 NAC64 MQG64 MGK64 LWO64 LMS64 LCW64 KTA64 KJE64 JZI64 JPM64 JFQ64 IVU64 ILY64 ICC64 HSG64 HIK64 GYO64 GOS64 GEW64 FVA64 FLE64 FBI64 ERM64 EHQ64 DXU64 DNY64 DEC64 CUG64 CKK64 CAO64 BQS64 BGW64 AXA64 ANE64 ADI64 TM64 TK64 JQ64 WWA64 WME64 WCI64 VSM64 VIQ64 UYU64 UOY64 UFC64 TVG64 TLK64 TBO64 SRS64 SHW64 RYA64 ROE64 REI64 QUM64 QKQ64 QAU64 PQY64 PHC64 OXG64 ONK64 ODO64 NTS64 NJW64 NAA64 MQE64 MGI64 LWM64 LMQ64 LCU64 KSY64 KJC64 JZG64 JPK64 JFO64 IVS64 ILW64 ICA64 HSE64 HII64 GYM64 GOQ64 GEU64 FUY64 FLC64 FBG64 ERK64 EHO64 DXS64 DNW64 DEA64 CUE64 CKI64 CAM64 BQQ64 BGU64 AWY64 ANC64 ADG64 U64 JO32 S32 WWC32 WMG32 WCK32 VSO32 VIS32 UYW32 UPA32 UFE32 TVI32 TLM32 TBQ32 SRU32 SHY32 RYC32 ROG32 REK32 QUO32 QKS32 QAW32 PRA32 PHE32 OXI32 ONM32 ODQ32 NTU32 NJY32 NAC32 MQG32 MGK32 LWO32 LMS32 LCW32 KTA32 KJE32 JZI32 JPM32 JFQ32 IVU32 ILY32 ICC32 HSG32 HIK32 GYO32 GOS32 GEW32 FVA32 FLE32 FBI32 ERM32 EHQ32 DXU32 DNY32 DEC32 CUG32 CKK32 CAO32 BQS32 BGW32 AXA32 ANE32 ADI32 TM32 TK32 JQ32 WWA32 WME32 WCI32 VSM32 VIQ32 UYU32 UOY32 UFC32 TVG32 TLK32 TBO32 SRS32 SHW32 RYA32 ROE32 REI32 QUM32 QKQ32 QAU32 PQY32 PHC32 OXG32 ONK32 ODO32 NTS32 NJW32 NAA32 MQE32 MGI32 LWM32 LMQ32 LCU32 KSY32 KJC32 JZG32 JPK32 JFO32 IVS32 ILW32 ICA32 HSE32 HII32 GYM32 GOQ32 GEU32 FUY32 FLC32 FBG32 ERK32 EHO32 DXS32 DNW32 DEA32 CUE32 CKI32 CAM32 BQQ32 BGU32 AWY32 ANC32 ADG32 U32 JO50 S50 WWC50 WMG50 WCK50 VSO50 VIS50 UYW50 UPA50 UFE50 TVI50 TLM50 TBQ50 SRU50 SHY50 RYC50 ROG50 REK50 QUO50 QKS50 QAW50 PRA50 PHE50 OXI50 ONM50 ODQ50 NTU50 NJY50 NAC50 MQG50 MGK50 LWO50 LMS50 LCW50 KTA50 KJE50 JZI50 JPM50 JFQ50 IVU50 ILY50 ICC50 HSG50 HIK50 GYO50 GOS50 GEW50 FVA50 FLE50 FBI50 ERM50 EHQ50 DXU50 DNY50 DEC50 CUG50 CKK50 CAO50 BQS50 BGW50 AXA50 ANE50 ADI50 TM50 TK50 JQ50 WWA50 WME50 WCI50 VSM50 VIQ50 UYU50 UOY50 UFC50 TVG50 TLK50 TBO50 SRS50 SHW50 RYA50 ROE50 REI50 QUM50 QKQ50 QAU50 PQY50 PHC50 OXG50 ONK50 ODO50 NTS50 NJW50 NAA50 MQE50 MGI50 LWM50 LMQ50 LCU50 KSY50 KJC50 JZG50 JPK50 JFO50 IVS50 ILW50 ICA50 HSE50 HII50 GYM50 GOQ50 GEU50 FUY50 FLC50 FBG50 ERK50 EHO50 DXS50 DNW50 DEA50 CUE50 CKI50 CAM50 BQQ50 BGU50 AWY50 ANC50 ADG50 U50 JO68 S68 WWC68 WMG68 WCK68 VSO68 VIS68 UYW68 UPA68 UFE68 TVI68 TLM68 TBQ68 SRU68 SHY68 RYC68 ROG68 REK68 QUO68 QKS68 QAW68 PRA68 PHE68 OXI68 ONM68 ODQ68 NTU68 NJY68 NAC68 MQG68 MGK68 LWO68 LMS68 LCW68 KTA68 KJE68 JZI68 JPM68 JFQ68 IVU68 ILY68 ICC68 HSG68 HIK68 GYO68 GOS68 GEW68 FVA68 FLE68 FBI68 ERM68 EHQ68 DXU68 DNY68 DEC68 CUG68 CKK68 CAO68 BQS68 BGW68 AXA68 ANE68 ADI68 TM68 TK68 JQ68 WWA68 WME68 WCI68 VSM68 VIQ68 UYU68 UOY68 UFC68 TVG68 TLK68 TBO68 SRS68 SHW68 RYA68 ROE68 REI68 QUM68 QKQ68 QAU68 PQY68 PHC68 OXG68 ONK68 ODO68 NTS68 NJW68 NAA68 MQE68 MGI68 LWM68 LMQ68 LCU68 KSY68 KJC68 JZG68 JPK68 JFO68 IVS68 ILW68 ICA68 HSE68 HII68 GYM68 GOQ68 GEU68 FUY68 FLC68 FBG68 ERK68 EHO68 DXS68 DNW68 DEA68 CUE68 CKI68 CAM68 BQQ68 BGU68 AWY68 ANC68 ADG68 U68 JO83 S83 WWC83 WMG83 WCK83 VSO83 VIS83 UYW83 UPA83 UFE83 TVI83 TLM83 TBQ83 SRU83 SHY83 RYC83 ROG83 REK83 QUO83 QKS83 QAW83 PRA83 PHE83 OXI83 ONM83 ODQ83 NTU83 NJY83 NAC83 MQG83 MGK83 LWO83 LMS83 LCW83 KTA83 KJE83 JZI83 JPM83 JFQ83 IVU83 ILY83 ICC83 HSG83 HIK83 GYO83 GOS83 GEW83 FVA83 FLE83 FBI83 ERM83 EHQ83 DXU83 DNY83 DEC83 CUG83 CKK83 CAO83 BQS83 BGW83 AXA83 ANE83 ADI83 TM83 TK83 JQ83 WWA83 WME83 WCI83 VSM83 VIQ83 UYU83 UOY83 UFC83 TVG83 TLK83 TBO83 SRS83 SHW83 RYA83 ROE83 REI83 QUM83 QKQ83 QAU83 PQY83 PHC83 OXG83 ONK83 ODO83 NTS83 NJW83 NAA83 MQE83 MGI83 LWM83 LMQ83 LCU83 KSY83 KJC83 JZG83 JPK83 JFO83 IVS83 ILW83 ICA83 HSE83 HII83 GYM83 GOQ83 GEU83 FUY83 FLC83 FBG83 ERK83 EHO83 DXS83 DNW83 DEA83 CUE83 CKI83 CAM83 BQQ83 BGU83 AWY83 ANC83 ADG83 U8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615 JN65615 TJ65615 ADF65615 ANB65615 AWX65615 BGT65615 BQP65615 CAL65615 CKH65615 CUD65615 DDZ65615 DNV65615 DXR65615 EHN65615 ERJ65615 FBF65615 FLB65615 FUX65615 GET65615 GOP65615 GYL65615 HIH65615 HSD65615 IBZ65615 ILV65615 IVR65615 JFN65615 JPJ65615 JZF65615 KJB65615 KSX65615 LCT65615 LMP65615 LWL65615 MGH65615 MQD65615 MZZ65615 NJV65615 NTR65615 ODN65615 ONJ65615 OXF65615 PHB65615 PQX65615 QAT65615 QKP65615 QUL65615 REH65615 ROD65615 RXZ65615 SHV65615 SRR65615 TBN65615 TLJ65615 TVF65615 UFB65615 UOX65615 UYT65615 VIP65615 VSL65615 WCH65615 WMD65615 WVZ65615 R131151 JN131151 TJ131151 ADF131151 ANB131151 AWX131151 BGT131151 BQP131151 CAL131151 CKH131151 CUD131151 DDZ131151 DNV131151 DXR131151 EHN131151 ERJ131151 FBF131151 FLB131151 FUX131151 GET131151 GOP131151 GYL131151 HIH131151 HSD131151 IBZ131151 ILV131151 IVR131151 JFN131151 JPJ131151 JZF131151 KJB131151 KSX131151 LCT131151 LMP131151 LWL131151 MGH131151 MQD131151 MZZ131151 NJV131151 NTR131151 ODN131151 ONJ131151 OXF131151 PHB131151 PQX131151 QAT131151 QKP131151 QUL131151 REH131151 ROD131151 RXZ131151 SHV131151 SRR131151 TBN131151 TLJ131151 TVF131151 UFB131151 UOX131151 UYT131151 VIP131151 VSL131151 WCH131151 WMD131151 WVZ131151 R196687 JN196687 TJ196687 ADF196687 ANB196687 AWX196687 BGT196687 BQP196687 CAL196687 CKH196687 CUD196687 DDZ196687 DNV196687 DXR196687 EHN196687 ERJ196687 FBF196687 FLB196687 FUX196687 GET196687 GOP196687 GYL196687 HIH196687 HSD196687 IBZ196687 ILV196687 IVR196687 JFN196687 JPJ196687 JZF196687 KJB196687 KSX196687 LCT196687 LMP196687 LWL196687 MGH196687 MQD196687 MZZ196687 NJV196687 NTR196687 ODN196687 ONJ196687 OXF196687 PHB196687 PQX196687 QAT196687 QKP196687 QUL196687 REH196687 ROD196687 RXZ196687 SHV196687 SRR196687 TBN196687 TLJ196687 TVF196687 UFB196687 UOX196687 UYT196687 VIP196687 VSL196687 WCH196687 WMD196687 WVZ196687 R262223 JN262223 TJ262223 ADF262223 ANB262223 AWX262223 BGT262223 BQP262223 CAL262223 CKH262223 CUD262223 DDZ262223 DNV262223 DXR262223 EHN262223 ERJ262223 FBF262223 FLB262223 FUX262223 GET262223 GOP262223 GYL262223 HIH262223 HSD262223 IBZ262223 ILV262223 IVR262223 JFN262223 JPJ262223 JZF262223 KJB262223 KSX262223 LCT262223 LMP262223 LWL262223 MGH262223 MQD262223 MZZ262223 NJV262223 NTR262223 ODN262223 ONJ262223 OXF262223 PHB262223 PQX262223 QAT262223 QKP262223 QUL262223 REH262223 ROD262223 RXZ262223 SHV262223 SRR262223 TBN262223 TLJ262223 TVF262223 UFB262223 UOX262223 UYT262223 VIP262223 VSL262223 WCH262223 WMD262223 WVZ262223 R327759 JN327759 TJ327759 ADF327759 ANB327759 AWX327759 BGT327759 BQP327759 CAL327759 CKH327759 CUD327759 DDZ327759 DNV327759 DXR327759 EHN327759 ERJ327759 FBF327759 FLB327759 FUX327759 GET327759 GOP327759 GYL327759 HIH327759 HSD327759 IBZ327759 ILV327759 IVR327759 JFN327759 JPJ327759 JZF327759 KJB327759 KSX327759 LCT327759 LMP327759 LWL327759 MGH327759 MQD327759 MZZ327759 NJV327759 NTR327759 ODN327759 ONJ327759 OXF327759 PHB327759 PQX327759 QAT327759 QKP327759 QUL327759 REH327759 ROD327759 RXZ327759 SHV327759 SRR327759 TBN327759 TLJ327759 TVF327759 UFB327759 UOX327759 UYT327759 VIP327759 VSL327759 WCH327759 WMD327759 WVZ327759 R393295 JN393295 TJ393295 ADF393295 ANB393295 AWX393295 BGT393295 BQP393295 CAL393295 CKH393295 CUD393295 DDZ393295 DNV393295 DXR393295 EHN393295 ERJ393295 FBF393295 FLB393295 FUX393295 GET393295 GOP393295 GYL393295 HIH393295 HSD393295 IBZ393295 ILV393295 IVR393295 JFN393295 JPJ393295 JZF393295 KJB393295 KSX393295 LCT393295 LMP393295 LWL393295 MGH393295 MQD393295 MZZ393295 NJV393295 NTR393295 ODN393295 ONJ393295 OXF393295 PHB393295 PQX393295 QAT393295 QKP393295 QUL393295 REH393295 ROD393295 RXZ393295 SHV393295 SRR393295 TBN393295 TLJ393295 TVF393295 UFB393295 UOX393295 UYT393295 VIP393295 VSL393295 WCH393295 WMD393295 WVZ393295 R458831 JN458831 TJ458831 ADF458831 ANB458831 AWX458831 BGT458831 BQP458831 CAL458831 CKH458831 CUD458831 DDZ458831 DNV458831 DXR458831 EHN458831 ERJ458831 FBF458831 FLB458831 FUX458831 GET458831 GOP458831 GYL458831 HIH458831 HSD458831 IBZ458831 ILV458831 IVR458831 JFN458831 JPJ458831 JZF458831 KJB458831 KSX458831 LCT458831 LMP458831 LWL458831 MGH458831 MQD458831 MZZ458831 NJV458831 NTR458831 ODN458831 ONJ458831 OXF458831 PHB458831 PQX458831 QAT458831 QKP458831 QUL458831 REH458831 ROD458831 RXZ458831 SHV458831 SRR458831 TBN458831 TLJ458831 TVF458831 UFB458831 UOX458831 UYT458831 VIP458831 VSL458831 WCH458831 WMD458831 WVZ458831 R524367 JN524367 TJ524367 ADF524367 ANB524367 AWX524367 BGT524367 BQP524367 CAL524367 CKH524367 CUD524367 DDZ524367 DNV524367 DXR524367 EHN524367 ERJ524367 FBF524367 FLB524367 FUX524367 GET524367 GOP524367 GYL524367 HIH524367 HSD524367 IBZ524367 ILV524367 IVR524367 JFN524367 JPJ524367 JZF524367 KJB524367 KSX524367 LCT524367 LMP524367 LWL524367 MGH524367 MQD524367 MZZ524367 NJV524367 NTR524367 ODN524367 ONJ524367 OXF524367 PHB524367 PQX524367 QAT524367 QKP524367 QUL524367 REH524367 ROD524367 RXZ524367 SHV524367 SRR524367 TBN524367 TLJ524367 TVF524367 UFB524367 UOX524367 UYT524367 VIP524367 VSL524367 WCH524367 WMD524367 WVZ524367 R589903 JN589903 TJ589903 ADF589903 ANB589903 AWX589903 BGT589903 BQP589903 CAL589903 CKH589903 CUD589903 DDZ589903 DNV589903 DXR589903 EHN589903 ERJ589903 FBF589903 FLB589903 FUX589903 GET589903 GOP589903 GYL589903 HIH589903 HSD589903 IBZ589903 ILV589903 IVR589903 JFN589903 JPJ589903 JZF589903 KJB589903 KSX589903 LCT589903 LMP589903 LWL589903 MGH589903 MQD589903 MZZ589903 NJV589903 NTR589903 ODN589903 ONJ589903 OXF589903 PHB589903 PQX589903 QAT589903 QKP589903 QUL589903 REH589903 ROD589903 RXZ589903 SHV589903 SRR589903 TBN589903 TLJ589903 TVF589903 UFB589903 UOX589903 UYT589903 VIP589903 VSL589903 WCH589903 WMD589903 WVZ589903 R655439 JN655439 TJ655439 ADF655439 ANB655439 AWX655439 BGT655439 BQP655439 CAL655439 CKH655439 CUD655439 DDZ655439 DNV655439 DXR655439 EHN655439 ERJ655439 FBF655439 FLB655439 FUX655439 GET655439 GOP655439 GYL655439 HIH655439 HSD655439 IBZ655439 ILV655439 IVR655439 JFN655439 JPJ655439 JZF655439 KJB655439 KSX655439 LCT655439 LMP655439 LWL655439 MGH655439 MQD655439 MZZ655439 NJV655439 NTR655439 ODN655439 ONJ655439 OXF655439 PHB655439 PQX655439 QAT655439 QKP655439 QUL655439 REH655439 ROD655439 RXZ655439 SHV655439 SRR655439 TBN655439 TLJ655439 TVF655439 UFB655439 UOX655439 UYT655439 VIP655439 VSL655439 WCH655439 WMD655439 WVZ655439 R720975 JN720975 TJ720975 ADF720975 ANB720975 AWX720975 BGT720975 BQP720975 CAL720975 CKH720975 CUD720975 DDZ720975 DNV720975 DXR720975 EHN720975 ERJ720975 FBF720975 FLB720975 FUX720975 GET720975 GOP720975 GYL720975 HIH720975 HSD720975 IBZ720975 ILV720975 IVR720975 JFN720975 JPJ720975 JZF720975 KJB720975 KSX720975 LCT720975 LMP720975 LWL720975 MGH720975 MQD720975 MZZ720975 NJV720975 NTR720975 ODN720975 ONJ720975 OXF720975 PHB720975 PQX720975 QAT720975 QKP720975 QUL720975 REH720975 ROD720975 RXZ720975 SHV720975 SRR720975 TBN720975 TLJ720975 TVF720975 UFB720975 UOX720975 UYT720975 VIP720975 VSL720975 WCH720975 WMD720975 WVZ720975 R786511 JN786511 TJ786511 ADF786511 ANB786511 AWX786511 BGT786511 BQP786511 CAL786511 CKH786511 CUD786511 DDZ786511 DNV786511 DXR786511 EHN786511 ERJ786511 FBF786511 FLB786511 FUX786511 GET786511 GOP786511 GYL786511 HIH786511 HSD786511 IBZ786511 ILV786511 IVR786511 JFN786511 JPJ786511 JZF786511 KJB786511 KSX786511 LCT786511 LMP786511 LWL786511 MGH786511 MQD786511 MZZ786511 NJV786511 NTR786511 ODN786511 ONJ786511 OXF786511 PHB786511 PQX786511 QAT786511 QKP786511 QUL786511 REH786511 ROD786511 RXZ786511 SHV786511 SRR786511 TBN786511 TLJ786511 TVF786511 UFB786511 UOX786511 UYT786511 VIP786511 VSL786511 WCH786511 WMD786511 WVZ786511 R852047 JN852047 TJ852047 ADF852047 ANB852047 AWX852047 BGT852047 BQP852047 CAL852047 CKH852047 CUD852047 DDZ852047 DNV852047 DXR852047 EHN852047 ERJ852047 FBF852047 FLB852047 FUX852047 GET852047 GOP852047 GYL852047 HIH852047 HSD852047 IBZ852047 ILV852047 IVR852047 JFN852047 JPJ852047 JZF852047 KJB852047 KSX852047 LCT852047 LMP852047 LWL852047 MGH852047 MQD852047 MZZ852047 NJV852047 NTR852047 ODN852047 ONJ852047 OXF852047 PHB852047 PQX852047 QAT852047 QKP852047 QUL852047 REH852047 ROD852047 RXZ852047 SHV852047 SRR852047 TBN852047 TLJ852047 TVF852047 UFB852047 UOX852047 UYT852047 VIP852047 VSL852047 WCH852047 WMD852047 WVZ852047 R917583 JN917583 TJ917583 ADF917583 ANB917583 AWX917583 BGT917583 BQP917583 CAL917583 CKH917583 CUD917583 DDZ917583 DNV917583 DXR917583 EHN917583 ERJ917583 FBF917583 FLB917583 FUX917583 GET917583 GOP917583 GYL917583 HIH917583 HSD917583 IBZ917583 ILV917583 IVR917583 JFN917583 JPJ917583 JZF917583 KJB917583 KSX917583 LCT917583 LMP917583 LWL917583 MGH917583 MQD917583 MZZ917583 NJV917583 NTR917583 ODN917583 ONJ917583 OXF917583 PHB917583 PQX917583 QAT917583 QKP917583 QUL917583 REH917583 ROD917583 RXZ917583 SHV917583 SRR917583 TBN917583 TLJ917583 TVF917583 UFB917583 UOX917583 UYT917583 VIP917583 VSL917583 WCH917583 WMD917583 WVZ917583 R983119 JN983119 TJ983119 ADF983119 ANB983119 AWX983119 BGT983119 BQP983119 CAL983119 CKH983119 CUD983119 DDZ983119 DNV983119 DXR983119 EHN983119 ERJ983119 FBF983119 FLB983119 FUX983119 GET983119 GOP983119 GYL983119 HIH983119 HSD983119 IBZ983119 ILV983119 IVR983119 JFN983119 JPJ983119 JZF983119 KJB983119 KSX983119 LCT983119 LMP983119 LWL983119 MGH983119 MQD983119 MZZ983119 NJV983119 NTR983119 ODN983119 ONJ983119 OXF983119 PHB983119 PQX983119 QAT983119 QKP983119 QUL983119 REH983119 ROD983119 RXZ983119 SHV983119 SRR983119 TBN983119 TLJ983119 TVF983119 UFB983119 UOX983119 UYT983119 VIP983119 VSL983119 WCH983119 WMD983119 WVZ983119 WWB983119 T65615 JP65615 TL65615 ADH65615 AND65615 AWZ65615 BGV65615 BQR65615 CAN65615 CKJ65615 CUF65615 DEB65615 DNX65615 DXT65615 EHP65615 ERL65615 FBH65615 FLD65615 FUZ65615 GEV65615 GOR65615 GYN65615 HIJ65615 HSF65615 ICB65615 ILX65615 IVT65615 JFP65615 JPL65615 JZH65615 KJD65615 KSZ65615 LCV65615 LMR65615 LWN65615 MGJ65615 MQF65615 NAB65615 NJX65615 NTT65615 ODP65615 ONL65615 OXH65615 PHD65615 PQZ65615 QAV65615 QKR65615 QUN65615 REJ65615 ROF65615 RYB65615 SHX65615 SRT65615 TBP65615 TLL65615 TVH65615 UFD65615 UOZ65615 UYV65615 VIR65615 VSN65615 WCJ65615 WMF65615 WWB65615 T131151 JP131151 TL131151 ADH131151 AND131151 AWZ131151 BGV131151 BQR131151 CAN131151 CKJ131151 CUF131151 DEB131151 DNX131151 DXT131151 EHP131151 ERL131151 FBH131151 FLD131151 FUZ131151 GEV131151 GOR131151 GYN131151 HIJ131151 HSF131151 ICB131151 ILX131151 IVT131151 JFP131151 JPL131151 JZH131151 KJD131151 KSZ131151 LCV131151 LMR131151 LWN131151 MGJ131151 MQF131151 NAB131151 NJX131151 NTT131151 ODP131151 ONL131151 OXH131151 PHD131151 PQZ131151 QAV131151 QKR131151 QUN131151 REJ131151 ROF131151 RYB131151 SHX131151 SRT131151 TBP131151 TLL131151 TVH131151 UFD131151 UOZ131151 UYV131151 VIR131151 VSN131151 WCJ131151 WMF131151 WWB131151 T196687 JP196687 TL196687 ADH196687 AND196687 AWZ196687 BGV196687 BQR196687 CAN196687 CKJ196687 CUF196687 DEB196687 DNX196687 DXT196687 EHP196687 ERL196687 FBH196687 FLD196687 FUZ196687 GEV196687 GOR196687 GYN196687 HIJ196687 HSF196687 ICB196687 ILX196687 IVT196687 JFP196687 JPL196687 JZH196687 KJD196687 KSZ196687 LCV196687 LMR196687 LWN196687 MGJ196687 MQF196687 NAB196687 NJX196687 NTT196687 ODP196687 ONL196687 OXH196687 PHD196687 PQZ196687 QAV196687 QKR196687 QUN196687 REJ196687 ROF196687 RYB196687 SHX196687 SRT196687 TBP196687 TLL196687 TVH196687 UFD196687 UOZ196687 UYV196687 VIR196687 VSN196687 WCJ196687 WMF196687 WWB196687 T262223 JP262223 TL262223 ADH262223 AND262223 AWZ262223 BGV262223 BQR262223 CAN262223 CKJ262223 CUF262223 DEB262223 DNX262223 DXT262223 EHP262223 ERL262223 FBH262223 FLD262223 FUZ262223 GEV262223 GOR262223 GYN262223 HIJ262223 HSF262223 ICB262223 ILX262223 IVT262223 JFP262223 JPL262223 JZH262223 KJD262223 KSZ262223 LCV262223 LMR262223 LWN262223 MGJ262223 MQF262223 NAB262223 NJX262223 NTT262223 ODP262223 ONL262223 OXH262223 PHD262223 PQZ262223 QAV262223 QKR262223 QUN262223 REJ262223 ROF262223 RYB262223 SHX262223 SRT262223 TBP262223 TLL262223 TVH262223 UFD262223 UOZ262223 UYV262223 VIR262223 VSN262223 WCJ262223 WMF262223 WWB262223 T327759 JP327759 TL327759 ADH327759 AND327759 AWZ327759 BGV327759 BQR327759 CAN327759 CKJ327759 CUF327759 DEB327759 DNX327759 DXT327759 EHP327759 ERL327759 FBH327759 FLD327759 FUZ327759 GEV327759 GOR327759 GYN327759 HIJ327759 HSF327759 ICB327759 ILX327759 IVT327759 JFP327759 JPL327759 JZH327759 KJD327759 KSZ327759 LCV327759 LMR327759 LWN327759 MGJ327759 MQF327759 NAB327759 NJX327759 NTT327759 ODP327759 ONL327759 OXH327759 PHD327759 PQZ327759 QAV327759 QKR327759 QUN327759 REJ327759 ROF327759 RYB327759 SHX327759 SRT327759 TBP327759 TLL327759 TVH327759 UFD327759 UOZ327759 UYV327759 VIR327759 VSN327759 WCJ327759 WMF327759 WWB327759 T393295 JP393295 TL393295 ADH393295 AND393295 AWZ393295 BGV393295 BQR393295 CAN393295 CKJ393295 CUF393295 DEB393295 DNX393295 DXT393295 EHP393295 ERL393295 FBH393295 FLD393295 FUZ393295 GEV393295 GOR393295 GYN393295 HIJ393295 HSF393295 ICB393295 ILX393295 IVT393295 JFP393295 JPL393295 JZH393295 KJD393295 KSZ393295 LCV393295 LMR393295 LWN393295 MGJ393295 MQF393295 NAB393295 NJX393295 NTT393295 ODP393295 ONL393295 OXH393295 PHD393295 PQZ393295 QAV393295 QKR393295 QUN393295 REJ393295 ROF393295 RYB393295 SHX393295 SRT393295 TBP393295 TLL393295 TVH393295 UFD393295 UOZ393295 UYV393295 VIR393295 VSN393295 WCJ393295 WMF393295 WWB393295 T458831 JP458831 TL458831 ADH458831 AND458831 AWZ458831 BGV458831 BQR458831 CAN458831 CKJ458831 CUF458831 DEB458831 DNX458831 DXT458831 EHP458831 ERL458831 FBH458831 FLD458831 FUZ458831 GEV458831 GOR458831 GYN458831 HIJ458831 HSF458831 ICB458831 ILX458831 IVT458831 JFP458831 JPL458831 JZH458831 KJD458831 KSZ458831 LCV458831 LMR458831 LWN458831 MGJ458831 MQF458831 NAB458831 NJX458831 NTT458831 ODP458831 ONL458831 OXH458831 PHD458831 PQZ458831 QAV458831 QKR458831 QUN458831 REJ458831 ROF458831 RYB458831 SHX458831 SRT458831 TBP458831 TLL458831 TVH458831 UFD458831 UOZ458831 UYV458831 VIR458831 VSN458831 WCJ458831 WMF458831 WWB458831 T524367 JP524367 TL524367 ADH524367 AND524367 AWZ524367 BGV524367 BQR524367 CAN524367 CKJ524367 CUF524367 DEB524367 DNX524367 DXT524367 EHP524367 ERL524367 FBH524367 FLD524367 FUZ524367 GEV524367 GOR524367 GYN524367 HIJ524367 HSF524367 ICB524367 ILX524367 IVT524367 JFP524367 JPL524367 JZH524367 KJD524367 KSZ524367 LCV524367 LMR524367 LWN524367 MGJ524367 MQF524367 NAB524367 NJX524367 NTT524367 ODP524367 ONL524367 OXH524367 PHD524367 PQZ524367 QAV524367 QKR524367 QUN524367 REJ524367 ROF524367 RYB524367 SHX524367 SRT524367 TBP524367 TLL524367 TVH524367 UFD524367 UOZ524367 UYV524367 VIR524367 VSN524367 WCJ524367 WMF524367 WWB524367 T589903 JP589903 TL589903 ADH589903 AND589903 AWZ589903 BGV589903 BQR589903 CAN589903 CKJ589903 CUF589903 DEB589903 DNX589903 DXT589903 EHP589903 ERL589903 FBH589903 FLD589903 FUZ589903 GEV589903 GOR589903 GYN589903 HIJ589903 HSF589903 ICB589903 ILX589903 IVT589903 JFP589903 JPL589903 JZH589903 KJD589903 KSZ589903 LCV589903 LMR589903 LWN589903 MGJ589903 MQF589903 NAB589903 NJX589903 NTT589903 ODP589903 ONL589903 OXH589903 PHD589903 PQZ589903 QAV589903 QKR589903 QUN589903 REJ589903 ROF589903 RYB589903 SHX589903 SRT589903 TBP589903 TLL589903 TVH589903 UFD589903 UOZ589903 UYV589903 VIR589903 VSN589903 WCJ589903 WMF589903 WWB589903 T655439 JP655439 TL655439 ADH655439 AND655439 AWZ655439 BGV655439 BQR655439 CAN655439 CKJ655439 CUF655439 DEB655439 DNX655439 DXT655439 EHP655439 ERL655439 FBH655439 FLD655439 FUZ655439 GEV655439 GOR655439 GYN655439 HIJ655439 HSF655439 ICB655439 ILX655439 IVT655439 JFP655439 JPL655439 JZH655439 KJD655439 KSZ655439 LCV655439 LMR655439 LWN655439 MGJ655439 MQF655439 NAB655439 NJX655439 NTT655439 ODP655439 ONL655439 OXH655439 PHD655439 PQZ655439 QAV655439 QKR655439 QUN655439 REJ655439 ROF655439 RYB655439 SHX655439 SRT655439 TBP655439 TLL655439 TVH655439 UFD655439 UOZ655439 UYV655439 VIR655439 VSN655439 WCJ655439 WMF655439 WWB655439 T720975 JP720975 TL720975 ADH720975 AND720975 AWZ720975 BGV720975 BQR720975 CAN720975 CKJ720975 CUF720975 DEB720975 DNX720975 DXT720975 EHP720975 ERL720975 FBH720975 FLD720975 FUZ720975 GEV720975 GOR720975 GYN720975 HIJ720975 HSF720975 ICB720975 ILX720975 IVT720975 JFP720975 JPL720975 JZH720975 KJD720975 KSZ720975 LCV720975 LMR720975 LWN720975 MGJ720975 MQF720975 NAB720975 NJX720975 NTT720975 ODP720975 ONL720975 OXH720975 PHD720975 PQZ720975 QAV720975 QKR720975 QUN720975 REJ720975 ROF720975 RYB720975 SHX720975 SRT720975 TBP720975 TLL720975 TVH720975 UFD720975 UOZ720975 UYV720975 VIR720975 VSN720975 WCJ720975 WMF720975 WWB720975 T786511 JP786511 TL786511 ADH786511 AND786511 AWZ786511 BGV786511 BQR786511 CAN786511 CKJ786511 CUF786511 DEB786511 DNX786511 DXT786511 EHP786511 ERL786511 FBH786511 FLD786511 FUZ786511 GEV786511 GOR786511 GYN786511 HIJ786511 HSF786511 ICB786511 ILX786511 IVT786511 JFP786511 JPL786511 JZH786511 KJD786511 KSZ786511 LCV786511 LMR786511 LWN786511 MGJ786511 MQF786511 NAB786511 NJX786511 NTT786511 ODP786511 ONL786511 OXH786511 PHD786511 PQZ786511 QAV786511 QKR786511 QUN786511 REJ786511 ROF786511 RYB786511 SHX786511 SRT786511 TBP786511 TLL786511 TVH786511 UFD786511 UOZ786511 UYV786511 VIR786511 VSN786511 WCJ786511 WMF786511 WWB786511 T852047 JP852047 TL852047 ADH852047 AND852047 AWZ852047 BGV852047 BQR852047 CAN852047 CKJ852047 CUF852047 DEB852047 DNX852047 DXT852047 EHP852047 ERL852047 FBH852047 FLD852047 FUZ852047 GEV852047 GOR852047 GYN852047 HIJ852047 HSF852047 ICB852047 ILX852047 IVT852047 JFP852047 JPL852047 JZH852047 KJD852047 KSZ852047 LCV852047 LMR852047 LWN852047 MGJ852047 MQF852047 NAB852047 NJX852047 NTT852047 ODP852047 ONL852047 OXH852047 PHD852047 PQZ852047 QAV852047 QKR852047 QUN852047 REJ852047 ROF852047 RYB852047 SHX852047 SRT852047 TBP852047 TLL852047 TVH852047 UFD852047 UOZ852047 UYV852047 VIR852047 VSN852047 WCJ852047 WMF852047 WWB852047 T917583 JP917583 TL917583 ADH917583 AND917583 AWZ917583 BGV917583 BQR917583 CAN917583 CKJ917583 CUF917583 DEB917583 DNX917583 DXT917583 EHP917583 ERL917583 FBH917583 FLD917583 FUZ917583 GEV917583 GOR917583 GYN917583 HIJ917583 HSF917583 ICB917583 ILX917583 IVT917583 JFP917583 JPL917583 JZH917583 KJD917583 KSZ917583 LCV917583 LMR917583 LWN917583 MGJ917583 MQF917583 NAB917583 NJX917583 NTT917583 ODP917583 ONL917583 OXH917583 PHD917583 PQZ917583 QAV917583 QKR917583 QUN917583 REJ917583 ROF917583 RYB917583 SHX917583 SRT917583 TBP917583 TLL917583 TVH917583 UFD917583 UOZ917583 UYV917583 VIR917583 VSN917583 WCJ917583 WMF917583 WWB917583 T983119 JP983119 TL983119 ADH983119 AND983119 AWZ983119 BGV983119 BQR983119 CAN983119 CKJ983119 CUF983119 DEB983119 DNX983119 DXT983119 EHP983119 ERL983119 FBH983119 FLD983119 FUZ983119 GEV983119 GOR983119 GYN983119 HIJ983119 HSF983119 ICB983119 ILX983119 IVT983119 JFP983119 JPL983119 JZH983119 KJD983119 KSZ983119 LCV983119 LMR983119 LWN983119 MGJ983119 MQF983119 NAB983119 NJX983119 NTT983119 ODP983119 ONL983119 OXH983119 PHD983119 PQZ983119 QAV983119 QKR983119 QUN983119 REJ983119 ROF983119 RYB983119 SHX983119 SRT983119 TBP983119 TLL983119 TVH983119 UFD983119 UOZ983119 UYV983119 VIR983119 VSN983119 WCJ983119 WMF983119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R42 WWB42 WMF42 WCJ42 VSN42 VIR42 UYV42 UOZ42 UFD42 TVH42 TLL42 TBP42 SRT42 SHX42 RYB42 ROF42 REJ42 QUN42 QKR42 QAV42 PQZ42 PHD42 OXH42 ONL42 ODP42 NTT42 NJX42 NAB42 MQF42 MGJ42 LWN42 LMR42 LCV42 KSZ42 KJD42 JZH42 JPL42 JFP42 IVT42 ILX42 ICB42 HSF42 HIJ42 GYN42 GOR42 GEV42 FUZ42 FLD42 FBH42 ERL42 EHP42 DXT42 DNX42 DEB42 CUF42 CKJ42 CAN42 BQR42 BGV42 AWZ42 AND42 ADH42 TL42 JP42 T42 WVZ42 WMD42 WCH42 VSL42 VIP42 UYT42 UOX42 UFB42 TVF42 TLJ42 TBN42 SRR42 SHV42 RXZ42 ROD42 REH42 QUL42 QKP42 QAT42 PQX42 PHB42 OXF42 ONJ42 ODN42 NTR42 NJV42 MZZ42 MQD42 MGH42 LWL42 LMP42 LCT42 KSX42 KJB42 JZF42 JPJ42 JFN42 IVR42 ILV42 IBZ42 HSD42 HIH42 GYL42 GOP42 GET42 FUX42 FLB42 FBF42 ERJ42 EHN42 DXR42 DNV42 DDZ42 CUD42 CKH42 CAL42 BQP42 BGT42 AWX42 ANB42 ADF42 TJ42 JN42 R60 WWB60 WMF60 WCJ60 VSN60 VIR60 UYV60 UOZ60 UFD60 TVH60 TLL60 TBP60 SRT60 SHX60 RYB60 ROF60 REJ60 QUN60 QKR60 QAV60 PQZ60 PHD60 OXH60 ONL60 ODP60 NTT60 NJX60 NAB60 MQF60 MGJ60 LWN60 LMR60 LCV60 KSZ60 KJD60 JZH60 JPL60 JFP60 IVT60 ILX60 ICB60 HSF60 HIJ60 GYN60 GOR60 GEV60 FUZ60 FLD60 FBH60 ERL60 EHP60 DXT60 DNX60 DEB60 CUF60 CKJ60 CAN60 BQR60 BGV60 AWZ60 AND60 ADH60 TL60 JP60 T60 WVZ60 WMD60 WCH60 VSL60 VIP60 UYT60 UOX60 UFB60 TVF60 TLJ60 TBN60 SRR60 SHV60 RXZ60 ROD60 REH60 QUL60 QKP60 QAT60 PQX60 PHB60 OXF60 ONJ60 ODN60 NTR60 NJV60 MZZ60 MQD60 MGH60 LWL60 LMP60 LCT60 KSX60 KJB60 JZF60 JPJ60 JFN60 IVR60 ILV60 IBZ60 HSD60 HIH60 GYL60 GOP60 GET60 FUX60 FLB60 FBF60 ERJ60 EHN60 DXR60 DNV60 DDZ60 CUD60 CKH60 CAL60 BQP60 BGT60 AWX60 ANB60 ADF60 TJ60 JN60 R79 WWB79 WMF79 WCJ79 VSN79 VIR79 UYV79 UOZ79 UFD79 TVH79 TLL79 TBP79 SRT79 SHX79 RYB79 ROF79 REJ79 QUN79 QKR79 QAV79 PQZ79 PHD79 OXH79 ONL79 ODP79 NTT79 NJX79 NAB79 MQF79 MGJ79 LWN79 LMR79 LCV79 KSZ79 KJD79 JZH79 JPL79 JFP79 IVT79 ILX79 ICB79 HSF79 HIJ79 GYN79 GOR79 GEV79 FUZ79 FLD79 FBH79 ERL79 EHP79 DXT79 DNX79 DEB79 CUF79 CKJ79 CAN79 BQR79 BGV79 AWZ79 AND79 ADH79 TL79 JP79 T79 WVZ79 WMD79 WCH79 VSL79 VIP79 UYT79 UOX79 UFB79 TVF79 TLJ79 TBN79 SRR79 SHV79 RXZ79 ROD79 REH79 QUL79 QKP79 QAT79 PQX79 PHB79 OXF79 ONJ79 ODN79 NTR79 NJV79 MZZ79 MQD79 MGH79 LWL79 LMP79 LCT79 KSX79 KJB79 JZF79 JPJ79 JFN79 IVR79 ILV79 IBZ79 HSD79 HIH79 GYL79 GOP79 GET79 FUX79 FLB79 FBF79 ERJ79 EHN79 DXR79 DNV79 DDZ79 CUD79 CKH79 CAL79 BQP79 BGT79 AWX79 ANB79 ADF79 TJ79 JN79 R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AWZ28 AND28 ADH28 TL28 JP28 T28 WVZ28 WMD28 WCH28 VSL28 VIP28 UYT28 UOX28 UFB28 TVF28 TLJ28 TBN28 SRR28 SHV28 RXZ28 ROD28 REH28 QUL28 QKP28 QAT28 PQX28 PHB28 OXF28 ONJ28 ODN28 NTR28 NJV28 MZZ28 MQD28 MGH28 LWL28 LMP28 LCT28 KSX28 KJB28 JZF28 JPJ28 JFN28 IVR28 ILV28 IBZ28 HSD28 HIH28 GYL28 GOP28 GET28 FUX28 FLB28 FBF28 ERJ28 EHN28 DXR28 DNV28 DDZ28 CUD28 CKH28 CAL28 BQP28 BGT28 AWX28 ANB28 ADF28 TJ28 JN28 R46 WWB46 WMF46 WCJ46 VSN46 VIR46 UYV46 UOZ46 UFD46 TVH46 TLL46 TBP46 SRT46 SHX46 RYB46 ROF46 REJ46 QUN46 QKR46 QAV46 PQZ46 PHD46 OXH46 ONL46 ODP46 NTT46 NJX46 NAB46 MQF46 MGJ46 LWN46 LMR46 LCV46 KSZ46 KJD46 JZH46 JPL46 JFP46 IVT46 ILX46 ICB46 HSF46 HIJ46 GYN46 GOR46 GEV46 FUZ46 FLD46 FBH46 ERL46 EHP46 DXT46 DNX46 DEB46 CUF46 CKJ46 CAN46 BQR46 BGV46 AWZ46 AND46 ADH46 TL46 JP46 T46 WVZ46 WMD46 WCH46 VSL46 VIP46 UYT46 UOX46 UFB46 TVF46 TLJ46 TBN46 SRR46 SHV46 RXZ46 ROD46 REH46 QUL46 QKP46 QAT46 PQX46 PHB46 OXF46 ONJ46 ODN46 NTR46 NJV46 MZZ46 MQD46 MGH46 LWL46 LMP46 LCT46 KSX46 KJB46 JZF46 JPJ46 JFN46 IVR46 ILV46 IBZ46 HSD46 HIH46 GYL46 GOP46 GET46 FUX46 FLB46 FBF46 ERJ46 EHN46 DXR46 DNV46 DDZ46 CUD46 CKH46 CAL46 BQP46 BGT46 AWX46 ANB46 ADF46 TJ46 JN46 R64 WWB64 WMF64 WCJ64 VSN64 VIR64 UYV64 UOZ64 UFD64 TVH64 TLL64 TBP64 SRT64 SHX64 RYB64 ROF64 REJ64 QUN64 QKR64 QAV64 PQZ64 PHD64 OXH64 ONL64 ODP64 NTT64 NJX64 NAB64 MQF64 MGJ64 LWN64 LMR64 LCV64 KSZ64 KJD64 JZH64 JPL64 JFP64 IVT64 ILX64 ICB64 HSF64 HIJ64 GYN64 GOR64 GEV64 FUZ64 FLD64 FBH64 ERL64 EHP64 DXT64 DNX64 DEB64 CUF64 CKJ64 CAN64 BQR64 BGV64 AWZ64 AND64 ADH64 TL64 JP64 T64 WVZ64 WMD64 WCH64 VSL64 VIP64 UYT64 UOX64 UFB64 TVF64 TLJ64 TBN64 SRR64 SHV64 RXZ64 ROD64 REH64 QUL64 QKP64 QAT64 PQX64 PHB64 OXF64 ONJ64 ODN64 NTR64 NJV64 MZZ64 MQD64 MGH64 LWL64 LMP64 LCT64 KSX64 KJB64 JZF64 JPJ64 JFN64 IVR64 ILV64 IBZ64 HSD64 HIH64 GYL64 GOP64 GET64 FUX64 FLB64 FBF64 ERJ64 EHN64 DXR64 DNV64 DDZ64 CUD64 CKH64 CAL64 BQP64 BGT64 AWX64 ANB64 ADF64 TJ64 JN64 R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AWZ32 AND32 ADH32 TL32 JP32 T32 WVZ32 WMD32 WCH32 VSL32 VIP32 UYT32 UOX32 UFB32 TVF32 TLJ32 TBN32 SRR32 SHV32 RXZ32 ROD32 REH32 QUL32 QKP32 QAT32 PQX32 PHB32 OXF32 ONJ32 ODN32 NTR32 NJV32 MZZ32 MQD32 MGH32 LWL32 LMP32 LCT32 KSX32 KJB32 JZF32 JPJ32 JFN32 IVR32 ILV32 IBZ32 HSD32 HIH32 GYL32 GOP32 GET32 FUX32 FLB32 FBF32 ERJ32 EHN32 DXR32 DNV32 DDZ32 CUD32 CKH32 CAL32 BQP32 BGT32 AWX32 ANB32 ADF32 TJ32 JN32 R50 WWB50 WMF50 WCJ50 VSN50 VIR50 UYV50 UOZ50 UFD50 TVH50 TLL50 TBP50 SRT50 SHX50 RYB50 ROF50 REJ50 QUN50 QKR50 QAV50 PQZ50 PHD50 OXH50 ONL50 ODP50 NTT50 NJX50 NAB50 MQF50 MGJ50 LWN50 LMR50 LCV50 KSZ50 KJD50 JZH50 JPL50 JFP50 IVT50 ILX50 ICB50 HSF50 HIJ50 GYN50 GOR50 GEV50 FUZ50 FLD50 FBH50 ERL50 EHP50 DXT50 DNX50 DEB50 CUF50 CKJ50 CAN50 BQR50 BGV50 AWZ50 AND50 ADH50 TL50 JP50 T50 WVZ50 WMD50 WCH50 VSL50 VIP50 UYT50 UOX50 UFB50 TVF50 TLJ50 TBN50 SRR50 SHV50 RXZ50 ROD50 REH50 QUL50 QKP50 QAT50 PQX50 PHB50 OXF50 ONJ50 ODN50 NTR50 NJV50 MZZ50 MQD50 MGH50 LWL50 LMP50 LCT50 KSX50 KJB50 JZF50 JPJ50 JFN50 IVR50 ILV50 IBZ50 HSD50 HIH50 GYL50 GOP50 GET50 FUX50 FLB50 FBF50 ERJ50 EHN50 DXR50 DNV50 DDZ50 CUD50 CKH50 CAL50 BQP50 BGT50 AWX50 ANB50 ADF50 TJ50 JN50 R68 WWB68 WMF68 WCJ68 VSN68 VIR68 UYV68 UOZ68 UFD68 TVH68 TLL68 TBP68 SRT68 SHX68 RYB68 ROF68 REJ68 QUN68 QKR68 QAV68 PQZ68 PHD68 OXH68 ONL68 ODP68 NTT68 NJX68 NAB68 MQF68 MGJ68 LWN68 LMR68 LCV68 KSZ68 KJD68 JZH68 JPL68 JFP68 IVT68 ILX68 ICB68 HSF68 HIJ68 GYN68 GOR68 GEV68 FUZ68 FLD68 FBH68 ERL68 EHP68 DXT68 DNX68 DEB68 CUF68 CKJ68 CAN68 BQR68 BGV68 AWZ68 AND68 ADH68 TL68 JP68 T68 WVZ68 WMD68 WCH68 VSL68 VIP68 UYT68 UOX68 UFB68 TVF68 TLJ68 TBN68 SRR68 SHV68 RXZ68 ROD68 REH68 QUL68 QKP68 QAT68 PQX68 PHB68 OXF68 ONJ68 ODN68 NTR68 NJV68 MZZ68 MQD68 MGH68 LWL68 LMP68 LCT68 KSX68 KJB68 JZF68 JPJ68 JFN68 IVR68 ILV68 IBZ68 HSD68 HIH68 GYL68 GOP68 GET68 FUX68 FLB68 FBF68 ERJ68 EHN68 DXR68 DNV68 DDZ68 CUD68 CKH68 CAL68 BQP68 BGT68 AWX68 ANB68 ADF68 TJ68 JN68 R83 WWB83 WMF83 WCJ83 VSN83 VIR83 UYV83 UOZ83 UFD83 TVH83 TLL83 TBP83 SRT83 SHX83 RYB83 ROF83 REJ83 QUN83 QKR83 QAV83 PQZ83 PHD83 OXH83 ONL83 ODP83 NTT83 NJX83 NAB83 MQF83 MGJ83 LWN83 LMR83 LCV83 KSZ83 KJD83 JZH83 JPL83 JFP83 IVT83 ILX83 ICB83 HSF83 HIJ83 GYN83 GOR83 GEV83 FUZ83 FLD83 FBH83 ERL83 EHP83 DXT83 DNX83 DEB83 CUF83 CKJ83 CAN83 BQR83 BGV83 AWZ83 AND83 ADH83 TL83 JP83 T83 WVZ83 WMD83 WCH83 VSL83 VIP83 UYT83 UOX83 UFB83 TVF83 TLJ83 TBN83 SRR83 SHV83 RXZ83 ROD83 REH83 QUL83 QKP83 QAT83 PQX83 PHB83 OXF83 ONJ83 ODN83 NTR83 NJV83 MZZ83 MQD83 MGH83 LWL83 LMP83 LCT83 KSX83 KJB83 JZF83 JPJ83 JFN83 IVR83 ILV83 IBZ83 HSD83 HIH83 GYL83 GOP83 GET83 FUX83 FLB83 FBF83 ERJ83 EHN83 DXR83 DNV83 DDZ83 CUD83 CKH83 CAL83 BQP83 BGT83 AWX83 ANB83 ADF83 TJ83 JN83"/>
    <dataValidation type="list" allowBlank="1" showInputMessage="1" showErrorMessage="1" errorTitle="Ошибка" error="Выберите значение из списка" sqref="WVU983119 M65615 JI65615 TE65615 ADA65615 AMW65615 AWS65615 BGO65615 BQK65615 CAG65615 CKC65615 CTY65615 DDU65615 DNQ65615 DXM65615 EHI65615 ERE65615 FBA65615 FKW65615 FUS65615 GEO65615 GOK65615 GYG65615 HIC65615 HRY65615 IBU65615 ILQ65615 IVM65615 JFI65615 JPE65615 JZA65615 KIW65615 KSS65615 LCO65615 LMK65615 LWG65615 MGC65615 MPY65615 MZU65615 NJQ65615 NTM65615 ODI65615 ONE65615 OXA65615 PGW65615 PQS65615 QAO65615 QKK65615 QUG65615 REC65615 RNY65615 RXU65615 SHQ65615 SRM65615 TBI65615 TLE65615 TVA65615 UEW65615 UOS65615 UYO65615 VIK65615 VSG65615 WCC65615 WLY65615 WVU65615 M131151 JI131151 TE131151 ADA131151 AMW131151 AWS131151 BGO131151 BQK131151 CAG131151 CKC131151 CTY131151 DDU131151 DNQ131151 DXM131151 EHI131151 ERE131151 FBA131151 FKW131151 FUS131151 GEO131151 GOK131151 GYG131151 HIC131151 HRY131151 IBU131151 ILQ131151 IVM131151 JFI131151 JPE131151 JZA131151 KIW131151 KSS131151 LCO131151 LMK131151 LWG131151 MGC131151 MPY131151 MZU131151 NJQ131151 NTM131151 ODI131151 ONE131151 OXA131151 PGW131151 PQS131151 QAO131151 QKK131151 QUG131151 REC131151 RNY131151 RXU131151 SHQ131151 SRM131151 TBI131151 TLE131151 TVA131151 UEW131151 UOS131151 UYO131151 VIK131151 VSG131151 WCC131151 WLY131151 WVU131151 M196687 JI196687 TE196687 ADA196687 AMW196687 AWS196687 BGO196687 BQK196687 CAG196687 CKC196687 CTY196687 DDU196687 DNQ196687 DXM196687 EHI196687 ERE196687 FBA196687 FKW196687 FUS196687 GEO196687 GOK196687 GYG196687 HIC196687 HRY196687 IBU196687 ILQ196687 IVM196687 JFI196687 JPE196687 JZA196687 KIW196687 KSS196687 LCO196687 LMK196687 LWG196687 MGC196687 MPY196687 MZU196687 NJQ196687 NTM196687 ODI196687 ONE196687 OXA196687 PGW196687 PQS196687 QAO196687 QKK196687 QUG196687 REC196687 RNY196687 RXU196687 SHQ196687 SRM196687 TBI196687 TLE196687 TVA196687 UEW196687 UOS196687 UYO196687 VIK196687 VSG196687 WCC196687 WLY196687 WVU196687 M262223 JI262223 TE262223 ADA262223 AMW262223 AWS262223 BGO262223 BQK262223 CAG262223 CKC262223 CTY262223 DDU262223 DNQ262223 DXM262223 EHI262223 ERE262223 FBA262223 FKW262223 FUS262223 GEO262223 GOK262223 GYG262223 HIC262223 HRY262223 IBU262223 ILQ262223 IVM262223 JFI262223 JPE262223 JZA262223 KIW262223 KSS262223 LCO262223 LMK262223 LWG262223 MGC262223 MPY262223 MZU262223 NJQ262223 NTM262223 ODI262223 ONE262223 OXA262223 PGW262223 PQS262223 QAO262223 QKK262223 QUG262223 REC262223 RNY262223 RXU262223 SHQ262223 SRM262223 TBI262223 TLE262223 TVA262223 UEW262223 UOS262223 UYO262223 VIK262223 VSG262223 WCC262223 WLY262223 WVU262223 M327759 JI327759 TE327759 ADA327759 AMW327759 AWS327759 BGO327759 BQK327759 CAG327759 CKC327759 CTY327759 DDU327759 DNQ327759 DXM327759 EHI327759 ERE327759 FBA327759 FKW327759 FUS327759 GEO327759 GOK327759 GYG327759 HIC327759 HRY327759 IBU327759 ILQ327759 IVM327759 JFI327759 JPE327759 JZA327759 KIW327759 KSS327759 LCO327759 LMK327759 LWG327759 MGC327759 MPY327759 MZU327759 NJQ327759 NTM327759 ODI327759 ONE327759 OXA327759 PGW327759 PQS327759 QAO327759 QKK327759 QUG327759 REC327759 RNY327759 RXU327759 SHQ327759 SRM327759 TBI327759 TLE327759 TVA327759 UEW327759 UOS327759 UYO327759 VIK327759 VSG327759 WCC327759 WLY327759 WVU327759 M393295 JI393295 TE393295 ADA393295 AMW393295 AWS393295 BGO393295 BQK393295 CAG393295 CKC393295 CTY393295 DDU393295 DNQ393295 DXM393295 EHI393295 ERE393295 FBA393295 FKW393295 FUS393295 GEO393295 GOK393295 GYG393295 HIC393295 HRY393295 IBU393295 ILQ393295 IVM393295 JFI393295 JPE393295 JZA393295 KIW393295 KSS393295 LCO393295 LMK393295 LWG393295 MGC393295 MPY393295 MZU393295 NJQ393295 NTM393295 ODI393295 ONE393295 OXA393295 PGW393295 PQS393295 QAO393295 QKK393295 QUG393295 REC393295 RNY393295 RXU393295 SHQ393295 SRM393295 TBI393295 TLE393295 TVA393295 UEW393295 UOS393295 UYO393295 VIK393295 VSG393295 WCC393295 WLY393295 WVU393295 M458831 JI458831 TE458831 ADA458831 AMW458831 AWS458831 BGO458831 BQK458831 CAG458831 CKC458831 CTY458831 DDU458831 DNQ458831 DXM458831 EHI458831 ERE458831 FBA458831 FKW458831 FUS458831 GEO458831 GOK458831 GYG458831 HIC458831 HRY458831 IBU458831 ILQ458831 IVM458831 JFI458831 JPE458831 JZA458831 KIW458831 KSS458831 LCO458831 LMK458831 LWG458831 MGC458831 MPY458831 MZU458831 NJQ458831 NTM458831 ODI458831 ONE458831 OXA458831 PGW458831 PQS458831 QAO458831 QKK458831 QUG458831 REC458831 RNY458831 RXU458831 SHQ458831 SRM458831 TBI458831 TLE458831 TVA458831 UEW458831 UOS458831 UYO458831 VIK458831 VSG458831 WCC458831 WLY458831 WVU458831 M524367 JI524367 TE524367 ADA524367 AMW524367 AWS524367 BGO524367 BQK524367 CAG524367 CKC524367 CTY524367 DDU524367 DNQ524367 DXM524367 EHI524367 ERE524367 FBA524367 FKW524367 FUS524367 GEO524367 GOK524367 GYG524367 HIC524367 HRY524367 IBU524367 ILQ524367 IVM524367 JFI524367 JPE524367 JZA524367 KIW524367 KSS524367 LCO524367 LMK524367 LWG524367 MGC524367 MPY524367 MZU524367 NJQ524367 NTM524367 ODI524367 ONE524367 OXA524367 PGW524367 PQS524367 QAO524367 QKK524367 QUG524367 REC524367 RNY524367 RXU524367 SHQ524367 SRM524367 TBI524367 TLE524367 TVA524367 UEW524367 UOS524367 UYO524367 VIK524367 VSG524367 WCC524367 WLY524367 WVU524367 M589903 JI589903 TE589903 ADA589903 AMW589903 AWS589903 BGO589903 BQK589903 CAG589903 CKC589903 CTY589903 DDU589903 DNQ589903 DXM589903 EHI589903 ERE589903 FBA589903 FKW589903 FUS589903 GEO589903 GOK589903 GYG589903 HIC589903 HRY589903 IBU589903 ILQ589903 IVM589903 JFI589903 JPE589903 JZA589903 KIW589903 KSS589903 LCO589903 LMK589903 LWG589903 MGC589903 MPY589903 MZU589903 NJQ589903 NTM589903 ODI589903 ONE589903 OXA589903 PGW589903 PQS589903 QAO589903 QKK589903 QUG589903 REC589903 RNY589903 RXU589903 SHQ589903 SRM589903 TBI589903 TLE589903 TVA589903 UEW589903 UOS589903 UYO589903 VIK589903 VSG589903 WCC589903 WLY589903 WVU589903 M655439 JI655439 TE655439 ADA655439 AMW655439 AWS655439 BGO655439 BQK655439 CAG655439 CKC655439 CTY655439 DDU655439 DNQ655439 DXM655439 EHI655439 ERE655439 FBA655439 FKW655439 FUS655439 GEO655439 GOK655439 GYG655439 HIC655439 HRY655439 IBU655439 ILQ655439 IVM655439 JFI655439 JPE655439 JZA655439 KIW655439 KSS655439 LCO655439 LMK655439 LWG655439 MGC655439 MPY655439 MZU655439 NJQ655439 NTM655439 ODI655439 ONE655439 OXA655439 PGW655439 PQS655439 QAO655439 QKK655439 QUG655439 REC655439 RNY655439 RXU655439 SHQ655439 SRM655439 TBI655439 TLE655439 TVA655439 UEW655439 UOS655439 UYO655439 VIK655439 VSG655439 WCC655439 WLY655439 WVU655439 M720975 JI720975 TE720975 ADA720975 AMW720975 AWS720975 BGO720975 BQK720975 CAG720975 CKC720975 CTY720975 DDU720975 DNQ720975 DXM720975 EHI720975 ERE720975 FBA720975 FKW720975 FUS720975 GEO720975 GOK720975 GYG720975 HIC720975 HRY720975 IBU720975 ILQ720975 IVM720975 JFI720975 JPE720975 JZA720975 KIW720975 KSS720975 LCO720975 LMK720975 LWG720975 MGC720975 MPY720975 MZU720975 NJQ720975 NTM720975 ODI720975 ONE720975 OXA720975 PGW720975 PQS720975 QAO720975 QKK720975 QUG720975 REC720975 RNY720975 RXU720975 SHQ720975 SRM720975 TBI720975 TLE720975 TVA720975 UEW720975 UOS720975 UYO720975 VIK720975 VSG720975 WCC720975 WLY720975 WVU720975 M786511 JI786511 TE786511 ADA786511 AMW786511 AWS786511 BGO786511 BQK786511 CAG786511 CKC786511 CTY786511 DDU786511 DNQ786511 DXM786511 EHI786511 ERE786511 FBA786511 FKW786511 FUS786511 GEO786511 GOK786511 GYG786511 HIC786511 HRY786511 IBU786511 ILQ786511 IVM786511 JFI786511 JPE786511 JZA786511 KIW786511 KSS786511 LCO786511 LMK786511 LWG786511 MGC786511 MPY786511 MZU786511 NJQ786511 NTM786511 ODI786511 ONE786511 OXA786511 PGW786511 PQS786511 QAO786511 QKK786511 QUG786511 REC786511 RNY786511 RXU786511 SHQ786511 SRM786511 TBI786511 TLE786511 TVA786511 UEW786511 UOS786511 UYO786511 VIK786511 VSG786511 WCC786511 WLY786511 WVU786511 M852047 JI852047 TE852047 ADA852047 AMW852047 AWS852047 BGO852047 BQK852047 CAG852047 CKC852047 CTY852047 DDU852047 DNQ852047 DXM852047 EHI852047 ERE852047 FBA852047 FKW852047 FUS852047 GEO852047 GOK852047 GYG852047 HIC852047 HRY852047 IBU852047 ILQ852047 IVM852047 JFI852047 JPE852047 JZA852047 KIW852047 KSS852047 LCO852047 LMK852047 LWG852047 MGC852047 MPY852047 MZU852047 NJQ852047 NTM852047 ODI852047 ONE852047 OXA852047 PGW852047 PQS852047 QAO852047 QKK852047 QUG852047 REC852047 RNY852047 RXU852047 SHQ852047 SRM852047 TBI852047 TLE852047 TVA852047 UEW852047 UOS852047 UYO852047 VIK852047 VSG852047 WCC852047 WLY852047 WVU852047 M917583 JI917583 TE917583 ADA917583 AMW917583 AWS917583 BGO917583 BQK917583 CAG917583 CKC917583 CTY917583 DDU917583 DNQ917583 DXM917583 EHI917583 ERE917583 FBA917583 FKW917583 FUS917583 GEO917583 GOK917583 GYG917583 HIC917583 HRY917583 IBU917583 ILQ917583 IVM917583 JFI917583 JPE917583 JZA917583 KIW917583 KSS917583 LCO917583 LMK917583 LWG917583 MGC917583 MPY917583 MZU917583 NJQ917583 NTM917583 ODI917583 ONE917583 OXA917583 PGW917583 PQS917583 QAO917583 QKK917583 QUG917583 REC917583 RNY917583 RXU917583 SHQ917583 SRM917583 TBI917583 TLE917583 TVA917583 UEW917583 UOS917583 UYO917583 VIK917583 VSG917583 WCC917583 WLY917583 WVU917583 M983119 JI983119 TE983119 ADA983119 AMW983119 AWS983119 BGO983119 BQK983119 CAG983119 CKC983119 CTY983119 DDU983119 DNQ983119 DXM983119 EHI983119 ERE983119 FBA983119 FKW983119 FUS983119 GEO983119 GOK983119 GYG983119 HIC983119 HRY983119 IBU983119 ILQ983119 IVM983119 JFI983119 JPE983119 JZA983119 KIW983119 KSS983119 LCO983119 LMK983119 LWG983119 MGC983119 MPY983119 MZU983119 NJQ983119 NTM983119 ODI983119 ONE983119 OXA983119 PGW983119 PQS983119 QAO983119 QKK983119 QUG983119 REC983119 RNY983119 RXU983119 SHQ983119 SRM983119 TBI983119 TLE983119 TVA983119 UEW983119 UOS983119 UYO983119 VIK983119 VSG983119 WCC983119 WLY983119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JI42 TE42 ADA42 AMW42 AWS42 M42 WVU42 WLY42 WCC42 VSG42 VIK42 UYO42 UOS42 UEW42 TVA42 TLE42 TBI42 SRM42 SHQ42 RXU42 RNY42 REC42 QUG42 QKK42 QAO42 PQS42 PGW42 OXA42 ONE42 ODI42 NTM42 NJQ42 MZU42 MPY42 MGC42 LWG42 LMK42 LCO42 KSS42 KIW42 JZA42 JPE42 JFI42 IVM42 ILQ42 IBU42 HRY42 HIC42 GYG42 GOK42 GEO42 FUS42 FKW42 FBA42 ERE42 EHI42 DXM42 DNQ42 DDU42 CTY42 CKC42 CAG42 BQK42 BGO42 JI60 TE60 ADA60 AMW60 AWS60 M60 WVU60 WLY60 WCC60 VSG60 VIK60 UYO60 UOS60 UEW60 TVA60 TLE60 TBI60 SRM60 SHQ60 RXU60 RNY60 REC60 QUG60 QKK60 QAO60 PQS60 PGW60 OXA60 ONE60 ODI60 NTM60 NJQ60 MZU60 MPY60 MGC60 LWG60 LMK60 LCO60 KSS60 KIW60 JZA60 JPE60 JFI60 IVM60 ILQ60 IBU60 HRY60 HIC60 GYG60 GOK60 GEO60 FUS60 FKW60 FBA60 ERE60 EHI60 DXM60 DNQ60 DDU60 CTY60 CKC60 CAG60 BQK60 BGO60 JI79 TE79 ADA79 AMW79 AWS79 M79 WVU79 WLY79 WCC79 VSG79 VIK79 UYO79 UOS79 UEW79 TVA79 TLE79 TBI79 SRM79 SHQ79 RXU79 RNY79 REC79 QUG79 QKK79 QAO79 PQS79 PGW79 OXA79 ONE79 ODI79 NTM79 NJQ79 MZU79 MPY79 MGC79 LWG79 LMK79 LCO79 KSS79 KIW79 JZA79 JPE79 JFI79 IVM79 ILQ79 IBU79 HRY79 HIC79 GYG79 GOK79 GEO79 FUS79 FKW79 FBA79 ERE79 EHI79 DXM79 DNQ79 DDU79 CTY79 CKC79 CAG79 BQK79 BGO79 JI28 TE28 ADA28 AMW28 AWS28 M28 WVU28 WLY28 WCC28 VSG28 VIK28 UYO28 UOS28 UEW28 TVA28 TLE28 TBI28 SRM28 SHQ28 RXU28 RNY28 REC28 QUG28 QKK28 QAO28 PQS28 PGW28 OXA28 ONE28 ODI28 NTM28 NJQ28 MZU28 MPY28 MGC28 LWG28 LMK28 LCO28 KSS28 KIW28 JZA28 JPE28 JFI28 IVM28 ILQ28 IBU28 HRY28 HIC28 GYG28 GOK28 GEO28 FUS28 FKW28 FBA28 ERE28 EHI28 DXM28 DNQ28 DDU28 CTY28 CKC28 CAG28 BQK28 BGO28 JI46 TE46 ADA46 AMW46 AWS46 M46 WVU46 WLY46 WCC46 VSG46 VIK46 UYO46 UOS46 UEW46 TVA46 TLE46 TBI46 SRM46 SHQ46 RXU46 RNY46 REC46 QUG46 QKK46 QAO46 PQS46 PGW46 OXA46 ONE46 ODI46 NTM46 NJQ46 MZU46 MPY46 MGC46 LWG46 LMK46 LCO46 KSS46 KIW46 JZA46 JPE46 JFI46 IVM46 ILQ46 IBU46 HRY46 HIC46 GYG46 GOK46 GEO46 FUS46 FKW46 FBA46 ERE46 EHI46 DXM46 DNQ46 DDU46 CTY46 CKC46 CAG46 BQK46 BGO46 JI64 TE64 ADA64 AMW64 AWS64 M64 WVU64 WLY64 WCC64 VSG64 VIK64 UYO64 UOS64 UEW64 TVA64 TLE64 TBI64 SRM64 SHQ64 RXU64 RNY64 REC64 QUG64 QKK64 QAO64 PQS64 PGW64 OXA64 ONE64 ODI64 NTM64 NJQ64 MZU64 MPY64 MGC64 LWG64 LMK64 LCO64 KSS64 KIW64 JZA64 JPE64 JFI64 IVM64 ILQ64 IBU64 HRY64 HIC64 GYG64 GOK64 GEO64 FUS64 FKW64 FBA64 ERE64 EHI64 DXM64 DNQ64 DDU64 CTY64 CKC64 CAG64 BQK64 BGO64 JI32 TE32 ADA32 AMW32 AWS32 M32 WVU32 WLY32 WCC32 VSG32 VIK32 UYO32 UOS32 UEW32 TVA32 TLE32 TBI32 SRM32 SHQ32 RXU32 RNY32 REC32 QUG32 QKK32 QAO32 PQS32 PGW32 OXA32 ONE32 ODI32 NTM32 NJQ32 MZU32 MPY32 MGC32 LWG32 LMK32 LCO32 KSS32 KIW32 JZA32 JPE32 JFI32 IVM32 ILQ32 IBU32 HRY32 HIC32 GYG32 GOK32 GEO32 FUS32 FKW32 FBA32 ERE32 EHI32 DXM32 DNQ32 DDU32 CTY32 CKC32 CAG32 BQK32 BGO32 JI50 TE50 ADA50 AMW50 AWS50 M50 WVU50 WLY50 WCC50 VSG50 VIK50 UYO50 UOS50 UEW50 TVA50 TLE50 TBI50 SRM50 SHQ50 RXU50 RNY50 REC50 QUG50 QKK50 QAO50 PQS50 PGW50 OXA50 ONE50 ODI50 NTM50 NJQ50 MZU50 MPY50 MGC50 LWG50 LMK50 LCO50 KSS50 KIW50 JZA50 JPE50 JFI50 IVM50 ILQ50 IBU50 HRY50 HIC50 GYG50 GOK50 GEO50 FUS50 FKW50 FBA50 ERE50 EHI50 DXM50 DNQ50 DDU50 CTY50 CKC50 CAG50 BQK50 BGO50 JI68 TE68 ADA68 AMW68 AWS68 M68 WVU68 WLY68 WCC68 VSG68 VIK68 UYO68 UOS68 UEW68 TVA68 TLE68 TBI68 SRM68 SHQ68 RXU68 RNY68 REC68 QUG68 QKK68 QAO68 PQS68 PGW68 OXA68 ONE68 ODI68 NTM68 NJQ68 MZU68 MPY68 MGC68 LWG68 LMK68 LCO68 KSS68 KIW68 JZA68 JPE68 JFI68 IVM68 ILQ68 IBU68 HRY68 HIC68 GYG68 GOK68 GEO68 FUS68 FKW68 FBA68 ERE68 EHI68 DXM68 DNQ68 DDU68 CTY68 CKC68 CAG68 BQK68 BGO68 JI83 TE83 ADA83 AMW83 AWS83 M83 WVU83 WLY83 WCC83 VSG83 VIK83 UYO83 UOS83 UEW83 TVA83 TLE83 TBI83 SRM83 SHQ83 RXU83 RNY83 REC83 QUG83 QKK83 QAO83 PQS83 PGW83 OXA83 ONE83 ODI83 NTM83 NJQ83 MZU83 MPY83 MGC83 LWG83 LMK83 LCO83 KSS83 KIW83 JZA83 JPE83 JFI83 IVM83 ILQ83 IBU83 HRY83 HIC83 GYG83 GOK83 GEO83 FUS83 FKW83 FBA83 ERE83 EHI83 DXM83 DNQ83 DDU83 CTY83 CKC83 CAG83 BQK83 BGO83">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614:JR65614 TG65614:TN65614 ADC65614:ADJ65614 AMY65614:ANF65614 AWU65614:AXB65614 BGQ65614:BGX65614 BQM65614:BQT65614 CAI65614:CAP65614 CKE65614:CKL65614 CUA65614:CUH65614 DDW65614:DED65614 DNS65614:DNZ65614 DXO65614:DXV65614 EHK65614:EHR65614 ERG65614:ERN65614 FBC65614:FBJ65614 FKY65614:FLF65614 FUU65614:FVB65614 GEQ65614:GEX65614 GOM65614:GOT65614 GYI65614:GYP65614 HIE65614:HIL65614 HSA65614:HSH65614 IBW65614:ICD65614 ILS65614:ILZ65614 IVO65614:IVV65614 JFK65614:JFR65614 JPG65614:JPN65614 JZC65614:JZJ65614 KIY65614:KJF65614 KSU65614:KTB65614 LCQ65614:LCX65614 LMM65614:LMT65614 LWI65614:LWP65614 MGE65614:MGL65614 MQA65614:MQH65614 MZW65614:NAD65614 NJS65614:NJZ65614 NTO65614:NTV65614 ODK65614:ODR65614 ONG65614:ONN65614 OXC65614:OXJ65614 PGY65614:PHF65614 PQU65614:PRB65614 QAQ65614:QAX65614 QKM65614:QKT65614 QUI65614:QUP65614 REE65614:REL65614 ROA65614:ROH65614 RXW65614:RYD65614 SHS65614:SHZ65614 SRO65614:SRV65614 TBK65614:TBR65614 TLG65614:TLN65614 TVC65614:TVJ65614 UEY65614:UFF65614 UOU65614:UPB65614 UYQ65614:UYX65614 VIM65614:VIT65614 VSI65614:VSP65614 WCE65614:WCL65614 WMA65614:WMH65614 WVW65614:WWD65614 JK131150:JR131150 TG131150:TN131150 ADC131150:ADJ131150 AMY131150:ANF131150 AWU131150:AXB131150 BGQ131150:BGX131150 BQM131150:BQT131150 CAI131150:CAP131150 CKE131150:CKL131150 CUA131150:CUH131150 DDW131150:DED131150 DNS131150:DNZ131150 DXO131150:DXV131150 EHK131150:EHR131150 ERG131150:ERN131150 FBC131150:FBJ131150 FKY131150:FLF131150 FUU131150:FVB131150 GEQ131150:GEX131150 GOM131150:GOT131150 GYI131150:GYP131150 HIE131150:HIL131150 HSA131150:HSH131150 IBW131150:ICD131150 ILS131150:ILZ131150 IVO131150:IVV131150 JFK131150:JFR131150 JPG131150:JPN131150 JZC131150:JZJ131150 KIY131150:KJF131150 KSU131150:KTB131150 LCQ131150:LCX131150 LMM131150:LMT131150 LWI131150:LWP131150 MGE131150:MGL131150 MQA131150:MQH131150 MZW131150:NAD131150 NJS131150:NJZ131150 NTO131150:NTV131150 ODK131150:ODR131150 ONG131150:ONN131150 OXC131150:OXJ131150 PGY131150:PHF131150 PQU131150:PRB131150 QAQ131150:QAX131150 QKM131150:QKT131150 QUI131150:QUP131150 REE131150:REL131150 ROA131150:ROH131150 RXW131150:RYD131150 SHS131150:SHZ131150 SRO131150:SRV131150 TBK131150:TBR131150 TLG131150:TLN131150 TVC131150:TVJ131150 UEY131150:UFF131150 UOU131150:UPB131150 UYQ131150:UYX131150 VIM131150:VIT131150 VSI131150:VSP131150 WCE131150:WCL131150 WMA131150:WMH131150 WVW131150:WWD131150 JK196686:JR196686 TG196686:TN196686 ADC196686:ADJ196686 AMY196686:ANF196686 AWU196686:AXB196686 BGQ196686:BGX196686 BQM196686:BQT196686 CAI196686:CAP196686 CKE196686:CKL196686 CUA196686:CUH196686 DDW196686:DED196686 DNS196686:DNZ196686 DXO196686:DXV196686 EHK196686:EHR196686 ERG196686:ERN196686 FBC196686:FBJ196686 FKY196686:FLF196686 FUU196686:FVB196686 GEQ196686:GEX196686 GOM196686:GOT196686 GYI196686:GYP196686 HIE196686:HIL196686 HSA196686:HSH196686 IBW196686:ICD196686 ILS196686:ILZ196686 IVO196686:IVV196686 JFK196686:JFR196686 JPG196686:JPN196686 JZC196686:JZJ196686 KIY196686:KJF196686 KSU196686:KTB196686 LCQ196686:LCX196686 LMM196686:LMT196686 LWI196686:LWP196686 MGE196686:MGL196686 MQA196686:MQH196686 MZW196686:NAD196686 NJS196686:NJZ196686 NTO196686:NTV196686 ODK196686:ODR196686 ONG196686:ONN196686 OXC196686:OXJ196686 PGY196686:PHF196686 PQU196686:PRB196686 QAQ196686:QAX196686 QKM196686:QKT196686 QUI196686:QUP196686 REE196686:REL196686 ROA196686:ROH196686 RXW196686:RYD196686 SHS196686:SHZ196686 SRO196686:SRV196686 TBK196686:TBR196686 TLG196686:TLN196686 TVC196686:TVJ196686 UEY196686:UFF196686 UOU196686:UPB196686 UYQ196686:UYX196686 VIM196686:VIT196686 VSI196686:VSP196686 WCE196686:WCL196686 WMA196686:WMH196686 WVW196686:WWD196686 JK262222:JR262222 TG262222:TN262222 ADC262222:ADJ262222 AMY262222:ANF262222 AWU262222:AXB262222 BGQ262222:BGX262222 BQM262222:BQT262222 CAI262222:CAP262222 CKE262222:CKL262222 CUA262222:CUH262222 DDW262222:DED262222 DNS262222:DNZ262222 DXO262222:DXV262222 EHK262222:EHR262222 ERG262222:ERN262222 FBC262222:FBJ262222 FKY262222:FLF262222 FUU262222:FVB262222 GEQ262222:GEX262222 GOM262222:GOT262222 GYI262222:GYP262222 HIE262222:HIL262222 HSA262222:HSH262222 IBW262222:ICD262222 ILS262222:ILZ262222 IVO262222:IVV262222 JFK262222:JFR262222 JPG262222:JPN262222 JZC262222:JZJ262222 KIY262222:KJF262222 KSU262222:KTB262222 LCQ262222:LCX262222 LMM262222:LMT262222 LWI262222:LWP262222 MGE262222:MGL262222 MQA262222:MQH262222 MZW262222:NAD262222 NJS262222:NJZ262222 NTO262222:NTV262222 ODK262222:ODR262222 ONG262222:ONN262222 OXC262222:OXJ262222 PGY262222:PHF262222 PQU262222:PRB262222 QAQ262222:QAX262222 QKM262222:QKT262222 QUI262222:QUP262222 REE262222:REL262222 ROA262222:ROH262222 RXW262222:RYD262222 SHS262222:SHZ262222 SRO262222:SRV262222 TBK262222:TBR262222 TLG262222:TLN262222 TVC262222:TVJ262222 UEY262222:UFF262222 UOU262222:UPB262222 UYQ262222:UYX262222 VIM262222:VIT262222 VSI262222:VSP262222 WCE262222:WCL262222 WMA262222:WMH262222 WVW262222:WWD262222 JK327758:JR327758 TG327758:TN327758 ADC327758:ADJ327758 AMY327758:ANF327758 AWU327758:AXB327758 BGQ327758:BGX327758 BQM327758:BQT327758 CAI327758:CAP327758 CKE327758:CKL327758 CUA327758:CUH327758 DDW327758:DED327758 DNS327758:DNZ327758 DXO327758:DXV327758 EHK327758:EHR327758 ERG327758:ERN327758 FBC327758:FBJ327758 FKY327758:FLF327758 FUU327758:FVB327758 GEQ327758:GEX327758 GOM327758:GOT327758 GYI327758:GYP327758 HIE327758:HIL327758 HSA327758:HSH327758 IBW327758:ICD327758 ILS327758:ILZ327758 IVO327758:IVV327758 JFK327758:JFR327758 JPG327758:JPN327758 JZC327758:JZJ327758 KIY327758:KJF327758 KSU327758:KTB327758 LCQ327758:LCX327758 LMM327758:LMT327758 LWI327758:LWP327758 MGE327758:MGL327758 MQA327758:MQH327758 MZW327758:NAD327758 NJS327758:NJZ327758 NTO327758:NTV327758 ODK327758:ODR327758 ONG327758:ONN327758 OXC327758:OXJ327758 PGY327758:PHF327758 PQU327758:PRB327758 QAQ327758:QAX327758 QKM327758:QKT327758 QUI327758:QUP327758 REE327758:REL327758 ROA327758:ROH327758 RXW327758:RYD327758 SHS327758:SHZ327758 SRO327758:SRV327758 TBK327758:TBR327758 TLG327758:TLN327758 TVC327758:TVJ327758 UEY327758:UFF327758 UOU327758:UPB327758 UYQ327758:UYX327758 VIM327758:VIT327758 VSI327758:VSP327758 WCE327758:WCL327758 WMA327758:WMH327758 WVW327758:WWD327758 JK393294:JR393294 TG393294:TN393294 ADC393294:ADJ393294 AMY393294:ANF393294 AWU393294:AXB393294 BGQ393294:BGX393294 BQM393294:BQT393294 CAI393294:CAP393294 CKE393294:CKL393294 CUA393294:CUH393294 DDW393294:DED393294 DNS393294:DNZ393294 DXO393294:DXV393294 EHK393294:EHR393294 ERG393294:ERN393294 FBC393294:FBJ393294 FKY393294:FLF393294 FUU393294:FVB393294 GEQ393294:GEX393294 GOM393294:GOT393294 GYI393294:GYP393294 HIE393294:HIL393294 HSA393294:HSH393294 IBW393294:ICD393294 ILS393294:ILZ393294 IVO393294:IVV393294 JFK393294:JFR393294 JPG393294:JPN393294 JZC393294:JZJ393294 KIY393294:KJF393294 KSU393294:KTB393294 LCQ393294:LCX393294 LMM393294:LMT393294 LWI393294:LWP393294 MGE393294:MGL393294 MQA393294:MQH393294 MZW393294:NAD393294 NJS393294:NJZ393294 NTO393294:NTV393294 ODK393294:ODR393294 ONG393294:ONN393294 OXC393294:OXJ393294 PGY393294:PHF393294 PQU393294:PRB393294 QAQ393294:QAX393294 QKM393294:QKT393294 QUI393294:QUP393294 REE393294:REL393294 ROA393294:ROH393294 RXW393294:RYD393294 SHS393294:SHZ393294 SRO393294:SRV393294 TBK393294:TBR393294 TLG393294:TLN393294 TVC393294:TVJ393294 UEY393294:UFF393294 UOU393294:UPB393294 UYQ393294:UYX393294 VIM393294:VIT393294 VSI393294:VSP393294 WCE393294:WCL393294 WMA393294:WMH393294 WVW393294:WWD393294 JK458830:JR458830 TG458830:TN458830 ADC458830:ADJ458830 AMY458830:ANF458830 AWU458830:AXB458830 BGQ458830:BGX458830 BQM458830:BQT458830 CAI458830:CAP458830 CKE458830:CKL458830 CUA458830:CUH458830 DDW458830:DED458830 DNS458830:DNZ458830 DXO458830:DXV458830 EHK458830:EHR458830 ERG458830:ERN458830 FBC458830:FBJ458830 FKY458830:FLF458830 FUU458830:FVB458830 GEQ458830:GEX458830 GOM458830:GOT458830 GYI458830:GYP458830 HIE458830:HIL458830 HSA458830:HSH458830 IBW458830:ICD458830 ILS458830:ILZ458830 IVO458830:IVV458830 JFK458830:JFR458830 JPG458830:JPN458830 JZC458830:JZJ458830 KIY458830:KJF458830 KSU458830:KTB458830 LCQ458830:LCX458830 LMM458830:LMT458830 LWI458830:LWP458830 MGE458830:MGL458830 MQA458830:MQH458830 MZW458830:NAD458830 NJS458830:NJZ458830 NTO458830:NTV458830 ODK458830:ODR458830 ONG458830:ONN458830 OXC458830:OXJ458830 PGY458830:PHF458830 PQU458830:PRB458830 QAQ458830:QAX458830 QKM458830:QKT458830 QUI458830:QUP458830 REE458830:REL458830 ROA458830:ROH458830 RXW458830:RYD458830 SHS458830:SHZ458830 SRO458830:SRV458830 TBK458830:TBR458830 TLG458830:TLN458830 TVC458830:TVJ458830 UEY458830:UFF458830 UOU458830:UPB458830 UYQ458830:UYX458830 VIM458830:VIT458830 VSI458830:VSP458830 WCE458830:WCL458830 WMA458830:WMH458830 WVW458830:WWD458830 JK524366:JR524366 TG524366:TN524366 ADC524366:ADJ524366 AMY524366:ANF524366 AWU524366:AXB524366 BGQ524366:BGX524366 BQM524366:BQT524366 CAI524366:CAP524366 CKE524366:CKL524366 CUA524366:CUH524366 DDW524366:DED524366 DNS524366:DNZ524366 DXO524366:DXV524366 EHK524366:EHR524366 ERG524366:ERN524366 FBC524366:FBJ524366 FKY524366:FLF524366 FUU524366:FVB524366 GEQ524366:GEX524366 GOM524366:GOT524366 GYI524366:GYP524366 HIE524366:HIL524366 HSA524366:HSH524366 IBW524366:ICD524366 ILS524366:ILZ524366 IVO524366:IVV524366 JFK524366:JFR524366 JPG524366:JPN524366 JZC524366:JZJ524366 KIY524366:KJF524366 KSU524366:KTB524366 LCQ524366:LCX524366 LMM524366:LMT524366 LWI524366:LWP524366 MGE524366:MGL524366 MQA524366:MQH524366 MZW524366:NAD524366 NJS524366:NJZ524366 NTO524366:NTV524366 ODK524366:ODR524366 ONG524366:ONN524366 OXC524366:OXJ524366 PGY524366:PHF524366 PQU524366:PRB524366 QAQ524366:QAX524366 QKM524366:QKT524366 QUI524366:QUP524366 REE524366:REL524366 ROA524366:ROH524366 RXW524366:RYD524366 SHS524366:SHZ524366 SRO524366:SRV524366 TBK524366:TBR524366 TLG524366:TLN524366 TVC524366:TVJ524366 UEY524366:UFF524366 UOU524366:UPB524366 UYQ524366:UYX524366 VIM524366:VIT524366 VSI524366:VSP524366 WCE524366:WCL524366 WMA524366:WMH524366 WVW524366:WWD524366 JK589902:JR589902 TG589902:TN589902 ADC589902:ADJ589902 AMY589902:ANF589902 AWU589902:AXB589902 BGQ589902:BGX589902 BQM589902:BQT589902 CAI589902:CAP589902 CKE589902:CKL589902 CUA589902:CUH589902 DDW589902:DED589902 DNS589902:DNZ589902 DXO589902:DXV589902 EHK589902:EHR589902 ERG589902:ERN589902 FBC589902:FBJ589902 FKY589902:FLF589902 FUU589902:FVB589902 GEQ589902:GEX589902 GOM589902:GOT589902 GYI589902:GYP589902 HIE589902:HIL589902 HSA589902:HSH589902 IBW589902:ICD589902 ILS589902:ILZ589902 IVO589902:IVV589902 JFK589902:JFR589902 JPG589902:JPN589902 JZC589902:JZJ589902 KIY589902:KJF589902 KSU589902:KTB589902 LCQ589902:LCX589902 LMM589902:LMT589902 LWI589902:LWP589902 MGE589902:MGL589902 MQA589902:MQH589902 MZW589902:NAD589902 NJS589902:NJZ589902 NTO589902:NTV589902 ODK589902:ODR589902 ONG589902:ONN589902 OXC589902:OXJ589902 PGY589902:PHF589902 PQU589902:PRB589902 QAQ589902:QAX589902 QKM589902:QKT589902 QUI589902:QUP589902 REE589902:REL589902 ROA589902:ROH589902 RXW589902:RYD589902 SHS589902:SHZ589902 SRO589902:SRV589902 TBK589902:TBR589902 TLG589902:TLN589902 TVC589902:TVJ589902 UEY589902:UFF589902 UOU589902:UPB589902 UYQ589902:UYX589902 VIM589902:VIT589902 VSI589902:VSP589902 WCE589902:WCL589902 WMA589902:WMH589902 WVW589902:WWD589902 JK655438:JR655438 TG655438:TN655438 ADC655438:ADJ655438 AMY655438:ANF655438 AWU655438:AXB655438 BGQ655438:BGX655438 BQM655438:BQT655438 CAI655438:CAP655438 CKE655438:CKL655438 CUA655438:CUH655438 DDW655438:DED655438 DNS655438:DNZ655438 DXO655438:DXV655438 EHK655438:EHR655438 ERG655438:ERN655438 FBC655438:FBJ655438 FKY655438:FLF655438 FUU655438:FVB655438 GEQ655438:GEX655438 GOM655438:GOT655438 GYI655438:GYP655438 HIE655438:HIL655438 HSA655438:HSH655438 IBW655438:ICD655438 ILS655438:ILZ655438 IVO655438:IVV655438 JFK655438:JFR655438 JPG655438:JPN655438 JZC655438:JZJ655438 KIY655438:KJF655438 KSU655438:KTB655438 LCQ655438:LCX655438 LMM655438:LMT655438 LWI655438:LWP655438 MGE655438:MGL655438 MQA655438:MQH655438 MZW655438:NAD655438 NJS655438:NJZ655438 NTO655438:NTV655438 ODK655438:ODR655438 ONG655438:ONN655438 OXC655438:OXJ655438 PGY655438:PHF655438 PQU655438:PRB655438 QAQ655438:QAX655438 QKM655438:QKT655438 QUI655438:QUP655438 REE655438:REL655438 ROA655438:ROH655438 RXW655438:RYD655438 SHS655438:SHZ655438 SRO655438:SRV655438 TBK655438:TBR655438 TLG655438:TLN655438 TVC655438:TVJ655438 UEY655438:UFF655438 UOU655438:UPB655438 UYQ655438:UYX655438 VIM655438:VIT655438 VSI655438:VSP655438 WCE655438:WCL655438 WMA655438:WMH655438 WVW655438:WWD655438 JK720974:JR720974 TG720974:TN720974 ADC720974:ADJ720974 AMY720974:ANF720974 AWU720974:AXB720974 BGQ720974:BGX720974 BQM720974:BQT720974 CAI720974:CAP720974 CKE720974:CKL720974 CUA720974:CUH720974 DDW720974:DED720974 DNS720974:DNZ720974 DXO720974:DXV720974 EHK720974:EHR720974 ERG720974:ERN720974 FBC720974:FBJ720974 FKY720974:FLF720974 FUU720974:FVB720974 GEQ720974:GEX720974 GOM720974:GOT720974 GYI720974:GYP720974 HIE720974:HIL720974 HSA720974:HSH720974 IBW720974:ICD720974 ILS720974:ILZ720974 IVO720974:IVV720974 JFK720974:JFR720974 JPG720974:JPN720974 JZC720974:JZJ720974 KIY720974:KJF720974 KSU720974:KTB720974 LCQ720974:LCX720974 LMM720974:LMT720974 LWI720974:LWP720974 MGE720974:MGL720974 MQA720974:MQH720974 MZW720974:NAD720974 NJS720974:NJZ720974 NTO720974:NTV720974 ODK720974:ODR720974 ONG720974:ONN720974 OXC720974:OXJ720974 PGY720974:PHF720974 PQU720974:PRB720974 QAQ720974:QAX720974 QKM720974:QKT720974 QUI720974:QUP720974 REE720974:REL720974 ROA720974:ROH720974 RXW720974:RYD720974 SHS720974:SHZ720974 SRO720974:SRV720974 TBK720974:TBR720974 TLG720974:TLN720974 TVC720974:TVJ720974 UEY720974:UFF720974 UOU720974:UPB720974 UYQ720974:UYX720974 VIM720974:VIT720974 VSI720974:VSP720974 WCE720974:WCL720974 WMA720974:WMH720974 WVW720974:WWD720974 JK786510:JR786510 TG786510:TN786510 ADC786510:ADJ786510 AMY786510:ANF786510 AWU786510:AXB786510 BGQ786510:BGX786510 BQM786510:BQT786510 CAI786510:CAP786510 CKE786510:CKL786510 CUA786510:CUH786510 DDW786510:DED786510 DNS786510:DNZ786510 DXO786510:DXV786510 EHK786510:EHR786510 ERG786510:ERN786510 FBC786510:FBJ786510 FKY786510:FLF786510 FUU786510:FVB786510 GEQ786510:GEX786510 GOM786510:GOT786510 GYI786510:GYP786510 HIE786510:HIL786510 HSA786510:HSH786510 IBW786510:ICD786510 ILS786510:ILZ786510 IVO786510:IVV786510 JFK786510:JFR786510 JPG786510:JPN786510 JZC786510:JZJ786510 KIY786510:KJF786510 KSU786510:KTB786510 LCQ786510:LCX786510 LMM786510:LMT786510 LWI786510:LWP786510 MGE786510:MGL786510 MQA786510:MQH786510 MZW786510:NAD786510 NJS786510:NJZ786510 NTO786510:NTV786510 ODK786510:ODR786510 ONG786510:ONN786510 OXC786510:OXJ786510 PGY786510:PHF786510 PQU786510:PRB786510 QAQ786510:QAX786510 QKM786510:QKT786510 QUI786510:QUP786510 REE786510:REL786510 ROA786510:ROH786510 RXW786510:RYD786510 SHS786510:SHZ786510 SRO786510:SRV786510 TBK786510:TBR786510 TLG786510:TLN786510 TVC786510:TVJ786510 UEY786510:UFF786510 UOU786510:UPB786510 UYQ786510:UYX786510 VIM786510:VIT786510 VSI786510:VSP786510 WCE786510:WCL786510 WMA786510:WMH786510 WVW786510:WWD786510 JK852046:JR852046 TG852046:TN852046 ADC852046:ADJ852046 AMY852046:ANF852046 AWU852046:AXB852046 BGQ852046:BGX852046 BQM852046:BQT852046 CAI852046:CAP852046 CKE852046:CKL852046 CUA852046:CUH852046 DDW852046:DED852046 DNS852046:DNZ852046 DXO852046:DXV852046 EHK852046:EHR852046 ERG852046:ERN852046 FBC852046:FBJ852046 FKY852046:FLF852046 FUU852046:FVB852046 GEQ852046:GEX852046 GOM852046:GOT852046 GYI852046:GYP852046 HIE852046:HIL852046 HSA852046:HSH852046 IBW852046:ICD852046 ILS852046:ILZ852046 IVO852046:IVV852046 JFK852046:JFR852046 JPG852046:JPN852046 JZC852046:JZJ852046 KIY852046:KJF852046 KSU852046:KTB852046 LCQ852046:LCX852046 LMM852046:LMT852046 LWI852046:LWP852046 MGE852046:MGL852046 MQA852046:MQH852046 MZW852046:NAD852046 NJS852046:NJZ852046 NTO852046:NTV852046 ODK852046:ODR852046 ONG852046:ONN852046 OXC852046:OXJ852046 PGY852046:PHF852046 PQU852046:PRB852046 QAQ852046:QAX852046 QKM852046:QKT852046 QUI852046:QUP852046 REE852046:REL852046 ROA852046:ROH852046 RXW852046:RYD852046 SHS852046:SHZ852046 SRO852046:SRV852046 TBK852046:TBR852046 TLG852046:TLN852046 TVC852046:TVJ852046 UEY852046:UFF852046 UOU852046:UPB852046 UYQ852046:UYX852046 VIM852046:VIT852046 VSI852046:VSP852046 WCE852046:WCL852046 WMA852046:WMH852046 WVW852046:WWD852046 JK917582:JR917582 TG917582:TN917582 ADC917582:ADJ917582 AMY917582:ANF917582 AWU917582:AXB917582 BGQ917582:BGX917582 BQM917582:BQT917582 CAI917582:CAP917582 CKE917582:CKL917582 CUA917582:CUH917582 DDW917582:DED917582 DNS917582:DNZ917582 DXO917582:DXV917582 EHK917582:EHR917582 ERG917582:ERN917582 FBC917582:FBJ917582 FKY917582:FLF917582 FUU917582:FVB917582 GEQ917582:GEX917582 GOM917582:GOT917582 GYI917582:GYP917582 HIE917582:HIL917582 HSA917582:HSH917582 IBW917582:ICD917582 ILS917582:ILZ917582 IVO917582:IVV917582 JFK917582:JFR917582 JPG917582:JPN917582 JZC917582:JZJ917582 KIY917582:KJF917582 KSU917582:KTB917582 LCQ917582:LCX917582 LMM917582:LMT917582 LWI917582:LWP917582 MGE917582:MGL917582 MQA917582:MQH917582 MZW917582:NAD917582 NJS917582:NJZ917582 NTO917582:NTV917582 ODK917582:ODR917582 ONG917582:ONN917582 OXC917582:OXJ917582 PGY917582:PHF917582 PQU917582:PRB917582 QAQ917582:QAX917582 QKM917582:QKT917582 QUI917582:QUP917582 REE917582:REL917582 ROA917582:ROH917582 RXW917582:RYD917582 SHS917582:SHZ917582 SRO917582:SRV917582 TBK917582:TBR917582 TLG917582:TLN917582 TVC917582:TVJ917582 UEY917582:UFF917582 UOU917582:UPB917582 UYQ917582:UYX917582 VIM917582:VIT917582 VSI917582:VSP917582 WCE917582:WCL917582 WMA917582:WMH917582 WVW917582:WWD917582 WVW983118:WWD983118 JK983118:JR983118 TG983118:TN983118 ADC983118:ADJ983118 AMY983118:ANF983118 AWU983118:AXB983118 BGQ983118:BGX983118 BQM983118:BQT983118 CAI983118:CAP983118 CKE983118:CKL983118 CUA983118:CUH983118 DDW983118:DED983118 DNS983118:DNZ983118 DXO983118:DXV983118 EHK983118:EHR983118 ERG983118:ERN983118 FBC983118:FBJ983118 FKY983118:FLF983118 FUU983118:FVB983118 GEQ983118:GEX983118 GOM983118:GOT983118 GYI983118:GYP983118 HIE983118:HIL983118 HSA983118:HSH983118 IBW983118:ICD983118 ILS983118:ILZ983118 IVO983118:IVV983118 JFK983118:JFR983118 JPG983118:JPN983118 JZC983118:JZJ983118 KIY983118:KJF983118 KSU983118:KTB983118 LCQ983118:LCX983118 LMM983118:LMT983118 LWI983118:LWP983118 MGE983118:MGL983118 MQA983118:MQH983118 MZW983118:NAD983118 NJS983118:NJZ983118 NTO983118:NTV983118 ODK983118:ODR983118 ONG983118:ONN983118 OXC983118:OXJ983118 PGY983118:PHF983118 PQU983118:PRB983118 QAQ983118:QAX983118 QKM983118:QKT983118 QUI983118:QUP983118 REE983118:REL983118 ROA983118:ROH983118 RXW983118:RYD983118 SHS983118:SHZ983118 SRO983118:SRV983118 TBK983118:TBR983118 TLG983118:TLN983118 TVC983118:TVJ983118 UEY983118:UFF983118 UOU983118:UPB983118 UYQ983118:UYX983118 VIM983118:VIT983118 VSI983118:VSP983118 WCE983118:WCL983118 WMA983118:WMH983118 O983118:V983118 O65614:V65614 O131150:V131150 O196686:V196686 O262222:V262222 O327758:V327758 O393294:V393294 O458830:V458830 O524366:V524366 O589902:V589902 O655438:V655438 O720974:V720974 O786510:V786510 O852046:V852046 O917582:V917582 WCE41:WCL41 VSI41:VSP41 UYQ41:UYX41 VIM41:VIT41 UEY41:UFF41 WVW41:WWD41 WMA41:WMH41 UOU41:UPB41 JK41:JR41 TG41:TN41 ADC41:ADJ41 AMY41:ANF41 AWU41:AXB41 BGQ41:BGX41 BQM41:BQT41 CAI41:CAP41 CKE41:CKL41 CUA41:CUH41 DDW41:DED41 DNS41:DNZ41 DXO41:DXV41 EHK41:EHR41 ERG41:ERN41 FBC41:FBJ41 FKY41:FLF41 FUU41:FVB41 GEQ41:GEX41 GOM41:GOT41 GYI41:GYP41 HIE41:HIL41 HSA41:HSH41 IBW41:ICD41 ILS41:ILZ41 IVO41:IVV41 JFK41:JFR41 JPG41:JPN41 JZC41:JZJ41 KIY41:KJF41 KSU41:KTB41 LCQ41:LCX41 LMM41:LMT41 LWI41:LWP41 MGE41:MGL41 MQA41:MQH41 MZW41:NAD41 NJS41:NJZ41 NTO41:NTV41 ODK41:ODR41 ONG41:ONN41 OXC41:OXJ41 PGY41:PHF41 PQU41:PRB41 QAQ41:QAX41 QKM41:QKT41 QUI41:QUP41 REE41:REL41 ROA41:ROH41 RXW41:RYD41 SHS41:SHZ41 SRO41:SRV41 TBK41:TBR41 TLG41:TLN41 TVC41:TVJ41 WCE59:WCL59 VSI59:VSP59 UYQ59:UYX59 VIM59:VIT59 UEY59:UFF59 WVW59:WWD59 WMA59:WMH59 UOU59:UPB59 JK59:JR59 TG59:TN59 ADC59:ADJ59 AMY59:ANF59 AWU59:AXB59 BGQ59:BGX59 BQM59:BQT59 CAI59:CAP59 CKE59:CKL59 CUA59:CUH59 DDW59:DED59 DNS59:DNZ59 DXO59:DXV59 EHK59:EHR59 ERG59:ERN59 FBC59:FBJ59 FKY59:FLF59 FUU59:FVB59 GEQ59:GEX59 GOM59:GOT59 GYI59:GYP59 HIE59:HIL59 HSA59:HSH59 IBW59:ICD59 ILS59:ILZ59 IVO59:IVV59 JFK59:JFR59 JPG59:JPN59 JZC59:JZJ59 KIY59:KJF59 KSU59:KTB59 LCQ59:LCX59 LMM59:LMT59 LWI59:LWP59 MGE59:MGL59 MQA59:MQH59 MZW59:NAD59 NJS59:NJZ59 NTO59:NTV59 ODK59:ODR59 ONG59:ONN59 OXC59:OXJ59 PGY59:PHF59 PQU59:PRB59 QAQ59:QAX59 QKM59:QKT59 QUI59:QUP59 REE59:REL59 ROA59:ROH59 RXW59:RYD59 SHS59:SHZ59 SRO59:SRV59 TBK59:TBR59 TLG59:TLN59 TVC59:TVJ59 WCE78:WCL78 VSI78:VSP78 UYQ78:UYX78 VIM78:VIT78 UEY78:UFF78 WVW78:WWD78 WMA78:WMH78 UOU78:UPB78 JK78:JR78 TG78:TN78 ADC78:ADJ78 AMY78:ANF78 AWU78:AXB78 BGQ78:BGX78 BQM78:BQT78 CAI78:CAP78 CKE78:CKL78 CUA78:CUH78 DDW78:DED78 DNS78:DNZ78 DXO78:DXV78 EHK78:EHR78 ERG78:ERN78 FBC78:FBJ78 FKY78:FLF78 FUU78:FVB78 GEQ78:GEX78 GOM78:GOT78 GYI78:GYP78 HIE78:HIL78 HSA78:HSH78 IBW78:ICD78 ILS78:ILZ78 IVO78:IVV78 JFK78:JFR78 JPG78:JPN78 JZC78:JZJ78 KIY78:KJF78 KSU78:KTB78 LCQ78:LCX78 LMM78:LMT78 LWI78:LWP78 MGE78:MGL78 MQA78:MQH78 MZW78:NAD78 NJS78:NJZ78 NTO78:NTV78 ODK78:ODR78 ONG78:ONN78 OXC78:OXJ78 PGY78:PHF78 PQU78:PRB78 QAQ78:QAX78 QKM78:QKT78 QUI78:QUP78 REE78:REL78 ROA78:ROH78 RXW78:RYD78 SHS78:SHZ78 SRO78:SRV78 TBK78:TBR78 TLG78:TLN78 TVC78:TVJ78 WCE27:WCL27 VSI27:VSP27 UYQ27:UYX27 VIM27:VIT27 UEY27:UFF27 WVW27:WWD27 WMA27:WMH27 UOU27:UPB27 JK27:JR27 TG27:TN27 ADC27:ADJ27 AMY27:ANF27 AWU27:AXB27 BGQ27:BGX27 BQM27:BQT27 CAI27:CAP27 CKE27:CKL27 CUA27:CUH27 DDW27:DED27 DNS27:DNZ27 DXO27:DXV27 EHK27:EHR27 ERG27:ERN27 FBC27:FBJ27 FKY27:FLF27 FUU27:FVB27 GEQ27:GEX27 GOM27:GOT27 GYI27:GYP27 HIE27:HIL27 HSA27:HSH27 IBW27:ICD27 ILS27:ILZ27 IVO27:IVV27 JFK27:JFR27 JPG27:JPN27 JZC27:JZJ27 KIY27:KJF27 KSU27:KTB27 LCQ27:LCX27 LMM27:LMT27 LWI27:LWP27 MGE27:MGL27 MQA27:MQH27 MZW27:NAD27 NJS27:NJZ27 NTO27:NTV27 ODK27:ODR27 ONG27:ONN27 OXC27:OXJ27 PGY27:PHF27 PQU27:PRB27 QAQ27:QAX27 QKM27:QKT27 QUI27:QUP27 REE27:REL27 ROA27:ROH27 RXW27:RYD27 SHS27:SHZ27 SRO27:SRV27 TBK27:TBR27 TLG27:TLN27 TVC27:TVJ27 WCE45:WCL45 VSI45:VSP45 UYQ45:UYX45 VIM45:VIT45 UEY45:UFF45 WVW45:WWD45 WMA45:WMH45 UOU45:UPB45 JK45:JR45 TG45:TN45 ADC45:ADJ45 AMY45:ANF45 AWU45:AXB45 BGQ45:BGX45 BQM45:BQT45 CAI45:CAP45 CKE45:CKL45 CUA45:CUH45 DDW45:DED45 DNS45:DNZ45 DXO45:DXV45 EHK45:EHR45 ERG45:ERN45 FBC45:FBJ45 FKY45:FLF45 FUU45:FVB45 GEQ45:GEX45 GOM45:GOT45 GYI45:GYP45 HIE45:HIL45 HSA45:HSH45 IBW45:ICD45 ILS45:ILZ45 IVO45:IVV45 JFK45:JFR45 JPG45:JPN45 JZC45:JZJ45 KIY45:KJF45 KSU45:KTB45 LCQ45:LCX45 LMM45:LMT45 LWI45:LWP45 MGE45:MGL45 MQA45:MQH45 MZW45:NAD45 NJS45:NJZ45 NTO45:NTV45 ODK45:ODR45 ONG45:ONN45 OXC45:OXJ45 PGY45:PHF45 PQU45:PRB45 QAQ45:QAX45 QKM45:QKT45 QUI45:QUP45 REE45:REL45 ROA45:ROH45 RXW45:RYD45 SHS45:SHZ45 SRO45:SRV45 TBK45:TBR45 TLG45:TLN45 TVC45:TVJ45 WCE63:WCL63 VSI63:VSP63 UYQ63:UYX63 VIM63:VIT63 UEY63:UFF63 WVW63:WWD63 WMA63:WMH63 UOU63:UPB63 JK63:JR63 TG63:TN63 ADC63:ADJ63 AMY63:ANF63 AWU63:AXB63 BGQ63:BGX63 BQM63:BQT63 CAI63:CAP63 CKE63:CKL63 CUA63:CUH63 DDW63:DED63 DNS63:DNZ63 DXO63:DXV63 EHK63:EHR63 ERG63:ERN63 FBC63:FBJ63 FKY63:FLF63 FUU63:FVB63 GEQ63:GEX63 GOM63:GOT63 GYI63:GYP63 HIE63:HIL63 HSA63:HSH63 IBW63:ICD63 ILS63:ILZ63 IVO63:IVV63 JFK63:JFR63 JPG63:JPN63 JZC63:JZJ63 KIY63:KJF63 KSU63:KTB63 LCQ63:LCX63 LMM63:LMT63 LWI63:LWP63 MGE63:MGL63 MQA63:MQH63 MZW63:NAD63 NJS63:NJZ63 NTO63:NTV63 ODK63:ODR63 ONG63:ONN63 OXC63:OXJ63 PGY63:PHF63 PQU63:PRB63 QAQ63:QAX63 QKM63:QKT63 QUI63:QUP63 REE63:REL63 ROA63:ROH63 RXW63:RYD63 SHS63:SHZ63 SRO63:SRV63 TBK63:TBR63 TLG63:TLN63 TVC63:TVJ63 WCE31:WCL31 VSI31:VSP31 UYQ31:UYX31 VIM31:VIT31 UEY31:UFF31 WVW31:WWD31 WMA31:WMH31 UOU31:UPB31 JK31:JR31 TG31:TN31 ADC31:ADJ31 AMY31:ANF31 AWU31:AXB31 BGQ31:BGX31 BQM31:BQT31 CAI31:CAP31 CKE31:CKL31 CUA31:CUH31 DDW31:DED31 DNS31:DNZ31 DXO31:DXV31 EHK31:EHR31 ERG31:ERN31 FBC31:FBJ31 FKY31:FLF31 FUU31:FVB31 GEQ31:GEX31 GOM31:GOT31 GYI31:GYP31 HIE31:HIL31 HSA31:HSH31 IBW31:ICD31 ILS31:ILZ31 IVO31:IVV31 JFK31:JFR31 JPG31:JPN31 JZC31:JZJ31 KIY31:KJF31 KSU31:KTB31 LCQ31:LCX31 LMM31:LMT31 LWI31:LWP31 MGE31:MGL31 MQA31:MQH31 MZW31:NAD31 NJS31:NJZ31 NTO31:NTV31 ODK31:ODR31 ONG31:ONN31 OXC31:OXJ31 PGY31:PHF31 PQU31:PRB31 QAQ31:QAX31 QKM31:QKT31 QUI31:QUP31 REE31:REL31 ROA31:ROH31 RXW31:RYD31 SHS31:SHZ31 SRO31:SRV31 TBK31:TBR31 TLG31:TLN31 TVC31:TVJ31 WCE49:WCL49 VSI49:VSP49 UYQ49:UYX49 VIM49:VIT49 UEY49:UFF49 WVW49:WWD49 WMA49:WMH49 UOU49:UPB49 JK49:JR49 TG49:TN49 ADC49:ADJ49 AMY49:ANF49 AWU49:AXB49 BGQ49:BGX49 BQM49:BQT49 CAI49:CAP49 CKE49:CKL49 CUA49:CUH49 DDW49:DED49 DNS49:DNZ49 DXO49:DXV49 EHK49:EHR49 ERG49:ERN49 FBC49:FBJ49 FKY49:FLF49 FUU49:FVB49 GEQ49:GEX49 GOM49:GOT49 GYI49:GYP49 HIE49:HIL49 HSA49:HSH49 IBW49:ICD49 ILS49:ILZ49 IVO49:IVV49 JFK49:JFR49 JPG49:JPN49 JZC49:JZJ49 KIY49:KJF49 KSU49:KTB49 LCQ49:LCX49 LMM49:LMT49 LWI49:LWP49 MGE49:MGL49 MQA49:MQH49 MZW49:NAD49 NJS49:NJZ49 NTO49:NTV49 ODK49:ODR49 ONG49:ONN49 OXC49:OXJ49 PGY49:PHF49 PQU49:PRB49 QAQ49:QAX49 QKM49:QKT49 QUI49:QUP49 REE49:REL49 ROA49:ROH49 RXW49:RYD49 SHS49:SHZ49 SRO49:SRV49 TBK49:TBR49 TLG49:TLN49 TVC49:TVJ49 WCE67:WCL67 VSI67:VSP67 UYQ67:UYX67 VIM67:VIT67 UEY67:UFF67 WVW67:WWD67 WMA67:WMH67 UOU67:UPB67 JK67:JR67 TG67:TN67 ADC67:ADJ67 AMY67:ANF67 AWU67:AXB67 BGQ67:BGX67 BQM67:BQT67 CAI67:CAP67 CKE67:CKL67 CUA67:CUH67 DDW67:DED67 DNS67:DNZ67 DXO67:DXV67 EHK67:EHR67 ERG67:ERN67 FBC67:FBJ67 FKY67:FLF67 FUU67:FVB67 GEQ67:GEX67 GOM67:GOT67 GYI67:GYP67 HIE67:HIL67 HSA67:HSH67 IBW67:ICD67 ILS67:ILZ67 IVO67:IVV67 JFK67:JFR67 JPG67:JPN67 JZC67:JZJ67 KIY67:KJF67 KSU67:KTB67 LCQ67:LCX67 LMM67:LMT67 LWI67:LWP67 MGE67:MGL67 MQA67:MQH67 MZW67:NAD67 NJS67:NJZ67 NTO67:NTV67 ODK67:ODR67 ONG67:ONN67 OXC67:OXJ67 PGY67:PHF67 PQU67:PRB67 QAQ67:QAX67 QKM67:QKT67 QUI67:QUP67 REE67:REL67 ROA67:ROH67 RXW67:RYD67 SHS67:SHZ67 SRO67:SRV67 TBK67:TBR67 TLG67:TLN67 TVC67:TVJ67 WCE82:WCL82 VSI82:VSP82 UYQ82:UYX82 VIM82:VIT82 UEY82:UFF82 WVW82:WWD82 WMA82:WMH82 UOU82:UPB82 JK82:JR82 TG82:TN82 ADC82:ADJ82 AMY82:ANF82 AWU82:AXB82 BGQ82:BGX82 BQM82:BQT82 CAI82:CAP82 CKE82:CKL82 CUA82:CUH82 DDW82:DED82 DNS82:DNZ82 DXO82:DXV82 EHK82:EHR82 ERG82:ERN82 FBC82:FBJ82 FKY82:FLF82 FUU82:FVB82 GEQ82:GEX82 GOM82:GOT82 GYI82:GYP82 HIE82:HIL82 HSA82:HSH82 IBW82:ICD82 ILS82:ILZ82 IVO82:IVV82 JFK82:JFR82 JPG82:JPN82 JZC82:JZJ82 KIY82:KJF82 KSU82:KTB82 LCQ82:LCX82 LMM82:LMT82 LWI82:LWP82 MGE82:MGL82 MQA82:MQH82 MZW82:NAD82 NJS82:NJZ82 NTO82:NTV82 ODK82:ODR82 ONG82:ONN82 OXC82:OXJ82 PGY82:PHF82 PQU82:PRB82 QAQ82:QAX82 QKM82:QKT82 QUI82:QUP82 REE82:REL82 ROA82:ROH82 RXW82:RYD82 SHS82:SHZ82 SRO82:SRV82 TBK82:TBR82 TLG82:TLN82 TVC82:TVJ82">
      <formula1>kind_of_cons</formula1>
    </dataValidation>
    <dataValidation type="textLength" operator="lessThanOrEqual" allowBlank="1" showInputMessage="1" showErrorMessage="1" errorTitle="Ошибка" error="Допускается ввод не более 900 символов!" sqref="WWE983113:WWE983120 WMI983113:WMI983120 W65609:W65616 JS65609:JS65616 TO65609:TO65616 ADK65609:ADK65616 ANG65609:ANG65616 AXC65609:AXC65616 BGY65609:BGY65616 BQU65609:BQU65616 CAQ65609:CAQ65616 CKM65609:CKM65616 CUI65609:CUI65616 DEE65609:DEE65616 DOA65609:DOA65616 DXW65609:DXW65616 EHS65609:EHS65616 ERO65609:ERO65616 FBK65609:FBK65616 FLG65609:FLG65616 FVC65609:FVC65616 GEY65609:GEY65616 GOU65609:GOU65616 GYQ65609:GYQ65616 HIM65609:HIM65616 HSI65609:HSI65616 ICE65609:ICE65616 IMA65609:IMA65616 IVW65609:IVW65616 JFS65609:JFS65616 JPO65609:JPO65616 JZK65609:JZK65616 KJG65609:KJG65616 KTC65609:KTC65616 LCY65609:LCY65616 LMU65609:LMU65616 LWQ65609:LWQ65616 MGM65609:MGM65616 MQI65609:MQI65616 NAE65609:NAE65616 NKA65609:NKA65616 NTW65609:NTW65616 ODS65609:ODS65616 ONO65609:ONO65616 OXK65609:OXK65616 PHG65609:PHG65616 PRC65609:PRC65616 QAY65609:QAY65616 QKU65609:QKU65616 QUQ65609:QUQ65616 REM65609:REM65616 ROI65609:ROI65616 RYE65609:RYE65616 SIA65609:SIA65616 SRW65609:SRW65616 TBS65609:TBS65616 TLO65609:TLO65616 TVK65609:TVK65616 UFG65609:UFG65616 UPC65609:UPC65616 UYY65609:UYY65616 VIU65609:VIU65616 VSQ65609:VSQ65616 WCM65609:WCM65616 WMI65609:WMI65616 WWE65609:WWE65616 W131145:W131152 JS131145:JS131152 TO131145:TO131152 ADK131145:ADK131152 ANG131145:ANG131152 AXC131145:AXC131152 BGY131145:BGY131152 BQU131145:BQU131152 CAQ131145:CAQ131152 CKM131145:CKM131152 CUI131145:CUI131152 DEE131145:DEE131152 DOA131145:DOA131152 DXW131145:DXW131152 EHS131145:EHS131152 ERO131145:ERO131152 FBK131145:FBK131152 FLG131145:FLG131152 FVC131145:FVC131152 GEY131145:GEY131152 GOU131145:GOU131152 GYQ131145:GYQ131152 HIM131145:HIM131152 HSI131145:HSI131152 ICE131145:ICE131152 IMA131145:IMA131152 IVW131145:IVW131152 JFS131145:JFS131152 JPO131145:JPO131152 JZK131145:JZK131152 KJG131145:KJG131152 KTC131145:KTC131152 LCY131145:LCY131152 LMU131145:LMU131152 LWQ131145:LWQ131152 MGM131145:MGM131152 MQI131145:MQI131152 NAE131145:NAE131152 NKA131145:NKA131152 NTW131145:NTW131152 ODS131145:ODS131152 ONO131145:ONO131152 OXK131145:OXK131152 PHG131145:PHG131152 PRC131145:PRC131152 QAY131145:QAY131152 QKU131145:QKU131152 QUQ131145:QUQ131152 REM131145:REM131152 ROI131145:ROI131152 RYE131145:RYE131152 SIA131145:SIA131152 SRW131145:SRW131152 TBS131145:TBS131152 TLO131145:TLO131152 TVK131145:TVK131152 UFG131145:UFG131152 UPC131145:UPC131152 UYY131145:UYY131152 VIU131145:VIU131152 VSQ131145:VSQ131152 WCM131145:WCM131152 WMI131145:WMI131152 WWE131145:WWE131152 W196681:W196688 JS196681:JS196688 TO196681:TO196688 ADK196681:ADK196688 ANG196681:ANG196688 AXC196681:AXC196688 BGY196681:BGY196688 BQU196681:BQU196688 CAQ196681:CAQ196688 CKM196681:CKM196688 CUI196681:CUI196688 DEE196681:DEE196688 DOA196681:DOA196688 DXW196681:DXW196688 EHS196681:EHS196688 ERO196681:ERO196688 FBK196681:FBK196688 FLG196681:FLG196688 FVC196681:FVC196688 GEY196681:GEY196688 GOU196681:GOU196688 GYQ196681:GYQ196688 HIM196681:HIM196688 HSI196681:HSI196688 ICE196681:ICE196688 IMA196681:IMA196688 IVW196681:IVW196688 JFS196681:JFS196688 JPO196681:JPO196688 JZK196681:JZK196688 KJG196681:KJG196688 KTC196681:KTC196688 LCY196681:LCY196688 LMU196681:LMU196688 LWQ196681:LWQ196688 MGM196681:MGM196688 MQI196681:MQI196688 NAE196681:NAE196688 NKA196681:NKA196688 NTW196681:NTW196688 ODS196681:ODS196688 ONO196681:ONO196688 OXK196681:OXK196688 PHG196681:PHG196688 PRC196681:PRC196688 QAY196681:QAY196688 QKU196681:QKU196688 QUQ196681:QUQ196688 REM196681:REM196688 ROI196681:ROI196688 RYE196681:RYE196688 SIA196681:SIA196688 SRW196681:SRW196688 TBS196681:TBS196688 TLO196681:TLO196688 TVK196681:TVK196688 UFG196681:UFG196688 UPC196681:UPC196688 UYY196681:UYY196688 VIU196681:VIU196688 VSQ196681:VSQ196688 WCM196681:WCM196688 WMI196681:WMI196688 WWE196681:WWE196688 W262217:W262224 JS262217:JS262224 TO262217:TO262224 ADK262217:ADK262224 ANG262217:ANG262224 AXC262217:AXC262224 BGY262217:BGY262224 BQU262217:BQU262224 CAQ262217:CAQ262224 CKM262217:CKM262224 CUI262217:CUI262224 DEE262217:DEE262224 DOA262217:DOA262224 DXW262217:DXW262224 EHS262217:EHS262224 ERO262217:ERO262224 FBK262217:FBK262224 FLG262217:FLG262224 FVC262217:FVC262224 GEY262217:GEY262224 GOU262217:GOU262224 GYQ262217:GYQ262224 HIM262217:HIM262224 HSI262217:HSI262224 ICE262217:ICE262224 IMA262217:IMA262224 IVW262217:IVW262224 JFS262217:JFS262224 JPO262217:JPO262224 JZK262217:JZK262224 KJG262217:KJG262224 KTC262217:KTC262224 LCY262217:LCY262224 LMU262217:LMU262224 LWQ262217:LWQ262224 MGM262217:MGM262224 MQI262217:MQI262224 NAE262217:NAE262224 NKA262217:NKA262224 NTW262217:NTW262224 ODS262217:ODS262224 ONO262217:ONO262224 OXK262217:OXK262224 PHG262217:PHG262224 PRC262217:PRC262224 QAY262217:QAY262224 QKU262217:QKU262224 QUQ262217:QUQ262224 REM262217:REM262224 ROI262217:ROI262224 RYE262217:RYE262224 SIA262217:SIA262224 SRW262217:SRW262224 TBS262217:TBS262224 TLO262217:TLO262224 TVK262217:TVK262224 UFG262217:UFG262224 UPC262217:UPC262224 UYY262217:UYY262224 VIU262217:VIU262224 VSQ262217:VSQ262224 WCM262217:WCM262224 WMI262217:WMI262224 WWE262217:WWE262224 W327753:W327760 JS327753:JS327760 TO327753:TO327760 ADK327753:ADK327760 ANG327753:ANG327760 AXC327753:AXC327760 BGY327753:BGY327760 BQU327753:BQU327760 CAQ327753:CAQ327760 CKM327753:CKM327760 CUI327753:CUI327760 DEE327753:DEE327760 DOA327753:DOA327760 DXW327753:DXW327760 EHS327753:EHS327760 ERO327753:ERO327760 FBK327753:FBK327760 FLG327753:FLG327760 FVC327753:FVC327760 GEY327753:GEY327760 GOU327753:GOU327760 GYQ327753:GYQ327760 HIM327753:HIM327760 HSI327753:HSI327760 ICE327753:ICE327760 IMA327753:IMA327760 IVW327753:IVW327760 JFS327753:JFS327760 JPO327753:JPO327760 JZK327753:JZK327760 KJG327753:KJG327760 KTC327753:KTC327760 LCY327753:LCY327760 LMU327753:LMU327760 LWQ327753:LWQ327760 MGM327753:MGM327760 MQI327753:MQI327760 NAE327753:NAE327760 NKA327753:NKA327760 NTW327753:NTW327760 ODS327753:ODS327760 ONO327753:ONO327760 OXK327753:OXK327760 PHG327753:PHG327760 PRC327753:PRC327760 QAY327753:QAY327760 QKU327753:QKU327760 QUQ327753:QUQ327760 REM327753:REM327760 ROI327753:ROI327760 RYE327753:RYE327760 SIA327753:SIA327760 SRW327753:SRW327760 TBS327753:TBS327760 TLO327753:TLO327760 TVK327753:TVK327760 UFG327753:UFG327760 UPC327753:UPC327760 UYY327753:UYY327760 VIU327753:VIU327760 VSQ327753:VSQ327760 WCM327753:WCM327760 WMI327753:WMI327760 WWE327753:WWE327760 W393289:W393296 JS393289:JS393296 TO393289:TO393296 ADK393289:ADK393296 ANG393289:ANG393296 AXC393289:AXC393296 BGY393289:BGY393296 BQU393289:BQU393296 CAQ393289:CAQ393296 CKM393289:CKM393296 CUI393289:CUI393296 DEE393289:DEE393296 DOA393289:DOA393296 DXW393289:DXW393296 EHS393289:EHS393296 ERO393289:ERO393296 FBK393289:FBK393296 FLG393289:FLG393296 FVC393289:FVC393296 GEY393289:GEY393296 GOU393289:GOU393296 GYQ393289:GYQ393296 HIM393289:HIM393296 HSI393289:HSI393296 ICE393289:ICE393296 IMA393289:IMA393296 IVW393289:IVW393296 JFS393289:JFS393296 JPO393289:JPO393296 JZK393289:JZK393296 KJG393289:KJG393296 KTC393289:KTC393296 LCY393289:LCY393296 LMU393289:LMU393296 LWQ393289:LWQ393296 MGM393289:MGM393296 MQI393289:MQI393296 NAE393289:NAE393296 NKA393289:NKA393296 NTW393289:NTW393296 ODS393289:ODS393296 ONO393289:ONO393296 OXK393289:OXK393296 PHG393289:PHG393296 PRC393289:PRC393296 QAY393289:QAY393296 QKU393289:QKU393296 QUQ393289:QUQ393296 REM393289:REM393296 ROI393289:ROI393296 RYE393289:RYE393296 SIA393289:SIA393296 SRW393289:SRW393296 TBS393289:TBS393296 TLO393289:TLO393296 TVK393289:TVK393296 UFG393289:UFG393296 UPC393289:UPC393296 UYY393289:UYY393296 VIU393289:VIU393296 VSQ393289:VSQ393296 WCM393289:WCM393296 WMI393289:WMI393296 WWE393289:WWE393296 W458825:W458832 JS458825:JS458832 TO458825:TO458832 ADK458825:ADK458832 ANG458825:ANG458832 AXC458825:AXC458832 BGY458825:BGY458832 BQU458825:BQU458832 CAQ458825:CAQ458832 CKM458825:CKM458832 CUI458825:CUI458832 DEE458825:DEE458832 DOA458825:DOA458832 DXW458825:DXW458832 EHS458825:EHS458832 ERO458825:ERO458832 FBK458825:FBK458832 FLG458825:FLG458832 FVC458825:FVC458832 GEY458825:GEY458832 GOU458825:GOU458832 GYQ458825:GYQ458832 HIM458825:HIM458832 HSI458825:HSI458832 ICE458825:ICE458832 IMA458825:IMA458832 IVW458825:IVW458832 JFS458825:JFS458832 JPO458825:JPO458832 JZK458825:JZK458832 KJG458825:KJG458832 KTC458825:KTC458832 LCY458825:LCY458832 LMU458825:LMU458832 LWQ458825:LWQ458832 MGM458825:MGM458832 MQI458825:MQI458832 NAE458825:NAE458832 NKA458825:NKA458832 NTW458825:NTW458832 ODS458825:ODS458832 ONO458825:ONO458832 OXK458825:OXK458832 PHG458825:PHG458832 PRC458825:PRC458832 QAY458825:QAY458832 QKU458825:QKU458832 QUQ458825:QUQ458832 REM458825:REM458832 ROI458825:ROI458832 RYE458825:RYE458832 SIA458825:SIA458832 SRW458825:SRW458832 TBS458825:TBS458832 TLO458825:TLO458832 TVK458825:TVK458832 UFG458825:UFG458832 UPC458825:UPC458832 UYY458825:UYY458832 VIU458825:VIU458832 VSQ458825:VSQ458832 WCM458825:WCM458832 WMI458825:WMI458832 WWE458825:WWE458832 W524361:W524368 JS524361:JS524368 TO524361:TO524368 ADK524361:ADK524368 ANG524361:ANG524368 AXC524361:AXC524368 BGY524361:BGY524368 BQU524361:BQU524368 CAQ524361:CAQ524368 CKM524361:CKM524368 CUI524361:CUI524368 DEE524361:DEE524368 DOA524361:DOA524368 DXW524361:DXW524368 EHS524361:EHS524368 ERO524361:ERO524368 FBK524361:FBK524368 FLG524361:FLG524368 FVC524361:FVC524368 GEY524361:GEY524368 GOU524361:GOU524368 GYQ524361:GYQ524368 HIM524361:HIM524368 HSI524361:HSI524368 ICE524361:ICE524368 IMA524361:IMA524368 IVW524361:IVW524368 JFS524361:JFS524368 JPO524361:JPO524368 JZK524361:JZK524368 KJG524361:KJG524368 KTC524361:KTC524368 LCY524361:LCY524368 LMU524361:LMU524368 LWQ524361:LWQ524368 MGM524361:MGM524368 MQI524361:MQI524368 NAE524361:NAE524368 NKA524361:NKA524368 NTW524361:NTW524368 ODS524361:ODS524368 ONO524361:ONO524368 OXK524361:OXK524368 PHG524361:PHG524368 PRC524361:PRC524368 QAY524361:QAY524368 QKU524361:QKU524368 QUQ524361:QUQ524368 REM524361:REM524368 ROI524361:ROI524368 RYE524361:RYE524368 SIA524361:SIA524368 SRW524361:SRW524368 TBS524361:TBS524368 TLO524361:TLO524368 TVK524361:TVK524368 UFG524361:UFG524368 UPC524361:UPC524368 UYY524361:UYY524368 VIU524361:VIU524368 VSQ524361:VSQ524368 WCM524361:WCM524368 WMI524361:WMI524368 WWE524361:WWE524368 W589897:W589904 JS589897:JS589904 TO589897:TO589904 ADK589897:ADK589904 ANG589897:ANG589904 AXC589897:AXC589904 BGY589897:BGY589904 BQU589897:BQU589904 CAQ589897:CAQ589904 CKM589897:CKM589904 CUI589897:CUI589904 DEE589897:DEE589904 DOA589897:DOA589904 DXW589897:DXW589904 EHS589897:EHS589904 ERO589897:ERO589904 FBK589897:FBK589904 FLG589897:FLG589904 FVC589897:FVC589904 GEY589897:GEY589904 GOU589897:GOU589904 GYQ589897:GYQ589904 HIM589897:HIM589904 HSI589897:HSI589904 ICE589897:ICE589904 IMA589897:IMA589904 IVW589897:IVW589904 JFS589897:JFS589904 JPO589897:JPO589904 JZK589897:JZK589904 KJG589897:KJG589904 KTC589897:KTC589904 LCY589897:LCY589904 LMU589897:LMU589904 LWQ589897:LWQ589904 MGM589897:MGM589904 MQI589897:MQI589904 NAE589897:NAE589904 NKA589897:NKA589904 NTW589897:NTW589904 ODS589897:ODS589904 ONO589897:ONO589904 OXK589897:OXK589904 PHG589897:PHG589904 PRC589897:PRC589904 QAY589897:QAY589904 QKU589897:QKU589904 QUQ589897:QUQ589904 REM589897:REM589904 ROI589897:ROI589904 RYE589897:RYE589904 SIA589897:SIA589904 SRW589897:SRW589904 TBS589897:TBS589904 TLO589897:TLO589904 TVK589897:TVK589904 UFG589897:UFG589904 UPC589897:UPC589904 UYY589897:UYY589904 VIU589897:VIU589904 VSQ589897:VSQ589904 WCM589897:WCM589904 WMI589897:WMI589904 WWE589897:WWE589904 W655433:W655440 JS655433:JS655440 TO655433:TO655440 ADK655433:ADK655440 ANG655433:ANG655440 AXC655433:AXC655440 BGY655433:BGY655440 BQU655433:BQU655440 CAQ655433:CAQ655440 CKM655433:CKM655440 CUI655433:CUI655440 DEE655433:DEE655440 DOA655433:DOA655440 DXW655433:DXW655440 EHS655433:EHS655440 ERO655433:ERO655440 FBK655433:FBK655440 FLG655433:FLG655440 FVC655433:FVC655440 GEY655433:GEY655440 GOU655433:GOU655440 GYQ655433:GYQ655440 HIM655433:HIM655440 HSI655433:HSI655440 ICE655433:ICE655440 IMA655433:IMA655440 IVW655433:IVW655440 JFS655433:JFS655440 JPO655433:JPO655440 JZK655433:JZK655440 KJG655433:KJG655440 KTC655433:KTC655440 LCY655433:LCY655440 LMU655433:LMU655440 LWQ655433:LWQ655440 MGM655433:MGM655440 MQI655433:MQI655440 NAE655433:NAE655440 NKA655433:NKA655440 NTW655433:NTW655440 ODS655433:ODS655440 ONO655433:ONO655440 OXK655433:OXK655440 PHG655433:PHG655440 PRC655433:PRC655440 QAY655433:QAY655440 QKU655433:QKU655440 QUQ655433:QUQ655440 REM655433:REM655440 ROI655433:ROI655440 RYE655433:RYE655440 SIA655433:SIA655440 SRW655433:SRW655440 TBS655433:TBS655440 TLO655433:TLO655440 TVK655433:TVK655440 UFG655433:UFG655440 UPC655433:UPC655440 UYY655433:UYY655440 VIU655433:VIU655440 VSQ655433:VSQ655440 WCM655433:WCM655440 WMI655433:WMI655440 WWE655433:WWE655440 W720969:W720976 JS720969:JS720976 TO720969:TO720976 ADK720969:ADK720976 ANG720969:ANG720976 AXC720969:AXC720976 BGY720969:BGY720976 BQU720969:BQU720976 CAQ720969:CAQ720976 CKM720969:CKM720976 CUI720969:CUI720976 DEE720969:DEE720976 DOA720969:DOA720976 DXW720969:DXW720976 EHS720969:EHS720976 ERO720969:ERO720976 FBK720969:FBK720976 FLG720969:FLG720976 FVC720969:FVC720976 GEY720969:GEY720976 GOU720969:GOU720976 GYQ720969:GYQ720976 HIM720969:HIM720976 HSI720969:HSI720976 ICE720969:ICE720976 IMA720969:IMA720976 IVW720969:IVW720976 JFS720969:JFS720976 JPO720969:JPO720976 JZK720969:JZK720976 KJG720969:KJG720976 KTC720969:KTC720976 LCY720969:LCY720976 LMU720969:LMU720976 LWQ720969:LWQ720976 MGM720969:MGM720976 MQI720969:MQI720976 NAE720969:NAE720976 NKA720969:NKA720976 NTW720969:NTW720976 ODS720969:ODS720976 ONO720969:ONO720976 OXK720969:OXK720976 PHG720969:PHG720976 PRC720969:PRC720976 QAY720969:QAY720976 QKU720969:QKU720976 QUQ720969:QUQ720976 REM720969:REM720976 ROI720969:ROI720976 RYE720969:RYE720976 SIA720969:SIA720976 SRW720969:SRW720976 TBS720969:TBS720976 TLO720969:TLO720976 TVK720969:TVK720976 UFG720969:UFG720976 UPC720969:UPC720976 UYY720969:UYY720976 VIU720969:VIU720976 VSQ720969:VSQ720976 WCM720969:WCM720976 WMI720969:WMI720976 WWE720969:WWE720976 W786505:W786512 JS786505:JS786512 TO786505:TO786512 ADK786505:ADK786512 ANG786505:ANG786512 AXC786505:AXC786512 BGY786505:BGY786512 BQU786505:BQU786512 CAQ786505:CAQ786512 CKM786505:CKM786512 CUI786505:CUI786512 DEE786505:DEE786512 DOA786505:DOA786512 DXW786505:DXW786512 EHS786505:EHS786512 ERO786505:ERO786512 FBK786505:FBK786512 FLG786505:FLG786512 FVC786505:FVC786512 GEY786505:GEY786512 GOU786505:GOU786512 GYQ786505:GYQ786512 HIM786505:HIM786512 HSI786505:HSI786512 ICE786505:ICE786512 IMA786505:IMA786512 IVW786505:IVW786512 JFS786505:JFS786512 JPO786505:JPO786512 JZK786505:JZK786512 KJG786505:KJG786512 KTC786505:KTC786512 LCY786505:LCY786512 LMU786505:LMU786512 LWQ786505:LWQ786512 MGM786505:MGM786512 MQI786505:MQI786512 NAE786505:NAE786512 NKA786505:NKA786512 NTW786505:NTW786512 ODS786505:ODS786512 ONO786505:ONO786512 OXK786505:OXK786512 PHG786505:PHG786512 PRC786505:PRC786512 QAY786505:QAY786512 QKU786505:QKU786512 QUQ786505:QUQ786512 REM786505:REM786512 ROI786505:ROI786512 RYE786505:RYE786512 SIA786505:SIA786512 SRW786505:SRW786512 TBS786505:TBS786512 TLO786505:TLO786512 TVK786505:TVK786512 UFG786505:UFG786512 UPC786505:UPC786512 UYY786505:UYY786512 VIU786505:VIU786512 VSQ786505:VSQ786512 WCM786505:WCM786512 WMI786505:WMI786512 WWE786505:WWE786512 W852041:W852048 JS852041:JS852048 TO852041:TO852048 ADK852041:ADK852048 ANG852041:ANG852048 AXC852041:AXC852048 BGY852041:BGY852048 BQU852041:BQU852048 CAQ852041:CAQ852048 CKM852041:CKM852048 CUI852041:CUI852048 DEE852041:DEE852048 DOA852041:DOA852048 DXW852041:DXW852048 EHS852041:EHS852048 ERO852041:ERO852048 FBK852041:FBK852048 FLG852041:FLG852048 FVC852041:FVC852048 GEY852041:GEY852048 GOU852041:GOU852048 GYQ852041:GYQ852048 HIM852041:HIM852048 HSI852041:HSI852048 ICE852041:ICE852048 IMA852041:IMA852048 IVW852041:IVW852048 JFS852041:JFS852048 JPO852041:JPO852048 JZK852041:JZK852048 KJG852041:KJG852048 KTC852041:KTC852048 LCY852041:LCY852048 LMU852041:LMU852048 LWQ852041:LWQ852048 MGM852041:MGM852048 MQI852041:MQI852048 NAE852041:NAE852048 NKA852041:NKA852048 NTW852041:NTW852048 ODS852041:ODS852048 ONO852041:ONO852048 OXK852041:OXK852048 PHG852041:PHG852048 PRC852041:PRC852048 QAY852041:QAY852048 QKU852041:QKU852048 QUQ852041:QUQ852048 REM852041:REM852048 ROI852041:ROI852048 RYE852041:RYE852048 SIA852041:SIA852048 SRW852041:SRW852048 TBS852041:TBS852048 TLO852041:TLO852048 TVK852041:TVK852048 UFG852041:UFG852048 UPC852041:UPC852048 UYY852041:UYY852048 VIU852041:VIU852048 VSQ852041:VSQ852048 WCM852041:WCM852048 WMI852041:WMI852048 WWE852041:WWE852048 W917577:W917584 JS917577:JS917584 TO917577:TO917584 ADK917577:ADK917584 ANG917577:ANG917584 AXC917577:AXC917584 BGY917577:BGY917584 BQU917577:BQU917584 CAQ917577:CAQ917584 CKM917577:CKM917584 CUI917577:CUI917584 DEE917577:DEE917584 DOA917577:DOA917584 DXW917577:DXW917584 EHS917577:EHS917584 ERO917577:ERO917584 FBK917577:FBK917584 FLG917577:FLG917584 FVC917577:FVC917584 GEY917577:GEY917584 GOU917577:GOU917584 GYQ917577:GYQ917584 HIM917577:HIM917584 HSI917577:HSI917584 ICE917577:ICE917584 IMA917577:IMA917584 IVW917577:IVW917584 JFS917577:JFS917584 JPO917577:JPO917584 JZK917577:JZK917584 KJG917577:KJG917584 KTC917577:KTC917584 LCY917577:LCY917584 LMU917577:LMU917584 LWQ917577:LWQ917584 MGM917577:MGM917584 MQI917577:MQI917584 NAE917577:NAE917584 NKA917577:NKA917584 NTW917577:NTW917584 ODS917577:ODS917584 ONO917577:ONO917584 OXK917577:OXK917584 PHG917577:PHG917584 PRC917577:PRC917584 QAY917577:QAY917584 QKU917577:QKU917584 QUQ917577:QUQ917584 REM917577:REM917584 ROI917577:ROI917584 RYE917577:RYE917584 SIA917577:SIA917584 SRW917577:SRW917584 TBS917577:TBS917584 TLO917577:TLO917584 TVK917577:TVK917584 UFG917577:UFG917584 UPC917577:UPC917584 UYY917577:UYY917584 VIU917577:VIU917584 VSQ917577:VSQ917584 WCM917577:WCM917584 WMI917577:WMI917584 WWE917577:WWE917584 W983113:W983120 JS983113:JS983120 TO983113:TO983120 ADK983113:ADK983120 ANG983113:ANG983120 AXC983113:AXC983120 BGY983113:BGY983120 BQU983113:BQU983120 CAQ983113:CAQ983120 CKM983113:CKM983120 CUI983113:CUI983120 DEE983113:DEE983120 DOA983113:DOA983120 DXW983113:DXW983120 EHS983113:EHS983120 ERO983113:ERO983120 FBK983113:FBK983120 FLG983113:FLG983120 FVC983113:FVC983120 GEY983113:GEY983120 GOU983113:GOU983120 GYQ983113:GYQ983120 HIM983113:HIM983120 HSI983113:HSI983120 ICE983113:ICE983120 IMA983113:IMA983120 IVW983113:IVW983120 JFS983113:JFS983120 JPO983113:JPO983120 JZK983113:JZK983120 KJG983113:KJG983120 KTC983113:KTC983120 LCY983113:LCY983120 LMU983113:LMU983120 LWQ983113:LWQ983120 MGM983113:MGM983120 MQI983113:MQI983120 NAE983113:NAE983120 NKA983113:NKA983120 NTW983113:NTW983120 ODS983113:ODS983120 ONO983113:ONO983120 OXK983113:OXK983120 PHG983113:PHG983120 PRC983113:PRC983120 QAY983113:QAY983120 QKU983113:QKU983120 QUQ983113:QUQ983120 REM983113:REM983120 ROI983113:ROI983120 RYE983113:RYE983120 SIA983113:SIA983120 SRW983113:SRW983120 TBS983113:TBS983120 TLO983113:TLO983120 TVK983113:TVK983120 UFG983113:UFG983120 UPC983113:UPC983120 UYY983113:UYY983120 VIU983113:VIU983120 VSQ983113:VSQ983120 WCM983113:WCM983120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WE37:WWE43 WMI37:WMI43 JS37:JS43 TO37:TO43 ADK37:ADK43 ANG37:ANG43 AXC37:AXC43 BGY37:BGY43 BQU37:BQU43 CAQ37:CAQ43 CKM37:CKM43 CUI37:CUI43 DEE37:DEE43 DOA37:DOA43 DXW37:DXW43 EHS37:EHS43 ERO37:ERO43 FBK37:FBK43 FLG37:FLG43 FVC37:FVC43 GEY37:GEY43 GOU37:GOU43 GYQ37:GYQ43 HIM37:HIM43 HSI37:HSI43 ICE37:ICE43 IMA37:IMA43 IVW37:IVW43 JFS37:JFS43 JPO37:JPO43 JZK37:JZK43 KJG37:KJG43 KTC37:KTC43 LCY37:LCY43 LMU37:LMU43 LWQ37:LWQ43 MGM37:MGM43 MQI37:MQI43 NAE37:NAE43 NKA37:NKA43 NTW37:NTW43 ODS37:ODS43 ONO37:ONO43 OXK37:OXK43 PHG37:PHG43 PRC37:PRC43 QAY37:QAY43 QKU37:QKU43 QUQ37:QUQ43 REM37:REM43 ROI37:ROI43 RYE37:RYE43 SIA37:SIA43 SRW37:SRW43 TBS37:TBS43 TLO37:TLO43 TVK37:TVK43 UFG37:UFG43 UPC37:UPC43 UYY37:UYY43 VIU37:VIU43 VSQ37:VSQ43 WCM37:WCM43 WWE55:WWE61 WMI55:WMI61 JS55:JS61 TO55:TO61 ADK55:ADK61 ANG55:ANG61 AXC55:AXC61 BGY55:BGY61 BQU55:BQU61 CAQ55:CAQ61 CKM55:CKM61 CUI55:CUI61 DEE55:DEE61 DOA55:DOA61 DXW55:DXW61 EHS55:EHS61 ERO55:ERO61 FBK55:FBK61 FLG55:FLG61 FVC55:FVC61 GEY55:GEY61 GOU55:GOU61 GYQ55:GYQ61 HIM55:HIM61 HSI55:HSI61 ICE55:ICE61 IMA55:IMA61 IVW55:IVW61 JFS55:JFS61 JPO55:JPO61 JZK55:JZK61 KJG55:KJG61 KTC55:KTC61 LCY55:LCY61 LMU55:LMU61 LWQ55:LWQ61 MGM55:MGM61 MQI55:MQI61 NAE55:NAE61 NKA55:NKA61 NTW55:NTW61 ODS55:ODS61 ONO55:ONO61 OXK55:OXK61 PHG55:PHG61 PRC55:PRC61 QAY55:QAY61 QKU55:QKU61 QUQ55:QUQ61 REM55:REM61 ROI55:ROI61 RYE55:RYE61 SIA55:SIA61 SRW55:SRW61 TBS55:TBS61 TLO55:TLO61 TVK55:TVK61 UFG55:UFG61 UPC55:UPC61 UYY55:UYY61 VIU55:VIU61 VSQ55:VSQ61 WCM55:WCM61 WWE73:WWE80 WMI73:WMI80 JS73:JS80 TO73:TO80 ADK73:ADK80 ANG73:ANG80 AXC73:AXC80 BGY73:BGY80 BQU73:BQU80 CAQ73:CAQ80 CKM73:CKM80 CUI73:CUI80 DEE73:DEE80 DOA73:DOA80 DXW73:DXW80 EHS73:EHS80 ERO73:ERO80 FBK73:FBK80 FLG73:FLG80 FVC73:FVC80 GEY73:GEY80 GOU73:GOU80 GYQ73:GYQ80 HIM73:HIM80 HSI73:HSI80 ICE73:ICE80 IMA73:IMA80 IVW73:IVW80 JFS73:JFS80 JPO73:JPO80 JZK73:JZK80 KJG73:KJG80 KTC73:KTC80 LCY73:LCY80 LMU73:LMU80 LWQ73:LWQ80 MGM73:MGM80 MQI73:MQI80 NAE73:NAE80 NKA73:NKA80 NTW73:NTW80 ODS73:ODS80 ONO73:ONO80 OXK73:OXK80 PHG73:PHG80 PRC73:PRC80 QAY73:QAY80 QKU73:QKU80 QUQ73:QUQ80 REM73:REM80 ROI73:ROI80 RYE73:RYE80 SIA73:SIA80 SRW73:SRW80 TBS73:TBS80 TLO73:TLO80 TVK73:TVK80 UFG73:UFG80 UPC73:UPC80 UYY73:UYY80 VIU73:VIU80 VSQ73:VSQ80 WCM73:WCM80 WWE27:WWE29 WMI27:WMI29 JS27:JS29 TO27:TO29 ADK27:ADK29 ANG27:ANG29 AXC27:AXC29 BGY27:BGY29 BQU27:BQU29 CAQ27:CAQ29 CKM27:CKM29 CUI27:CUI29 DEE27:DEE29 DOA27:DOA29 DXW27:DXW29 EHS27:EHS29 ERO27:ERO29 FBK27:FBK29 FLG27:FLG29 FVC27:FVC29 GEY27:GEY29 GOU27:GOU29 GYQ27:GYQ29 HIM27:HIM29 HSI27:HSI29 ICE27:ICE29 IMA27:IMA29 IVW27:IVW29 JFS27:JFS29 JPO27:JPO29 JZK27:JZK29 KJG27:KJG29 KTC27:KTC29 LCY27:LCY29 LMU27:LMU29 LWQ27:LWQ29 MGM27:MGM29 MQI27:MQI29 NAE27:NAE29 NKA27:NKA29 NTW27:NTW29 ODS27:ODS29 ONO27:ONO29 OXK27:OXK29 PHG27:PHG29 PRC27:PRC29 QAY27:QAY29 QKU27:QKU29 QUQ27:QUQ29 REM27:REM29 ROI27:ROI29 RYE27:RYE29 SIA27:SIA29 SRW27:SRW29 TBS27:TBS29 TLO27:TLO29 TVK27:TVK29 UFG27:UFG29 UPC27:UPC29 UYY27:UYY29 VIU27:VIU29 VSQ27:VSQ29 WCM27:WCM29 WWE45:WWE47 WMI45:WMI47 JS45:JS47 TO45:TO47 ADK45:ADK47 ANG45:ANG47 AXC45:AXC47 BGY45:BGY47 BQU45:BQU47 CAQ45:CAQ47 CKM45:CKM47 CUI45:CUI47 DEE45:DEE47 DOA45:DOA47 DXW45:DXW47 EHS45:EHS47 ERO45:ERO47 FBK45:FBK47 FLG45:FLG47 FVC45:FVC47 GEY45:GEY47 GOU45:GOU47 GYQ45:GYQ47 HIM45:HIM47 HSI45:HSI47 ICE45:ICE47 IMA45:IMA47 IVW45:IVW47 JFS45:JFS47 JPO45:JPO47 JZK45:JZK47 KJG45:KJG47 KTC45:KTC47 LCY45:LCY47 LMU45:LMU47 LWQ45:LWQ47 MGM45:MGM47 MQI45:MQI47 NAE45:NAE47 NKA45:NKA47 NTW45:NTW47 ODS45:ODS47 ONO45:ONO47 OXK45:OXK47 PHG45:PHG47 PRC45:PRC47 QAY45:QAY47 QKU45:QKU47 QUQ45:QUQ47 REM45:REM47 ROI45:ROI47 RYE45:RYE47 SIA45:SIA47 SRW45:SRW47 TBS45:TBS47 TLO45:TLO47 TVK45:TVK47 UFG45:UFG47 UPC45:UPC47 UYY45:UYY47 VIU45:VIU47 VSQ45:VSQ47 WCM45:WCM47 WWE63:WWE65 WMI63:WMI65 JS63:JS65 TO63:TO65 ADK63:ADK65 ANG63:ANG65 AXC63:AXC65 BGY63:BGY65 BQU63:BQU65 CAQ63:CAQ65 CKM63:CKM65 CUI63:CUI65 DEE63:DEE65 DOA63:DOA65 DXW63:DXW65 EHS63:EHS65 ERO63:ERO65 FBK63:FBK65 FLG63:FLG65 FVC63:FVC65 GEY63:GEY65 GOU63:GOU65 GYQ63:GYQ65 HIM63:HIM65 HSI63:HSI65 ICE63:ICE65 IMA63:IMA65 IVW63:IVW65 JFS63:JFS65 JPO63:JPO65 JZK63:JZK65 KJG63:KJG65 KTC63:KTC65 LCY63:LCY65 LMU63:LMU65 LWQ63:LWQ65 MGM63:MGM65 MQI63:MQI65 NAE63:NAE65 NKA63:NKA65 NTW63:NTW65 ODS63:ODS65 ONO63:ONO65 OXK63:OXK65 PHG63:PHG65 PRC63:PRC65 QAY63:QAY65 QKU63:QKU65 QUQ63:QUQ65 REM63:REM65 ROI63:ROI65 RYE63:RYE65 SIA63:SIA65 SRW63:SRW65 TBS63:TBS65 TLO63:TLO65 TVK63:TVK65 UFG63:UFG65 UPC63:UPC65 UYY63:UYY65 VIU63:VIU65 VSQ63:VSQ65 WCM63:WCM65 WWE31:WWE33 WMI31:WMI33 JS31:JS33 TO31:TO33 ADK31:ADK33 ANG31:ANG33 AXC31:AXC33 BGY31:BGY33 BQU31:BQU33 CAQ31:CAQ33 CKM31:CKM33 CUI31:CUI33 DEE31:DEE33 DOA31:DOA33 DXW31:DXW33 EHS31:EHS33 ERO31:ERO33 FBK31:FBK33 FLG31:FLG33 FVC31:FVC33 GEY31:GEY33 GOU31:GOU33 GYQ31:GYQ33 HIM31:HIM33 HSI31:HSI33 ICE31:ICE33 IMA31:IMA33 IVW31:IVW33 JFS31:JFS33 JPO31:JPO33 JZK31:JZK33 KJG31:KJG33 KTC31:KTC33 LCY31:LCY33 LMU31:LMU33 LWQ31:LWQ33 MGM31:MGM33 MQI31:MQI33 NAE31:NAE33 NKA31:NKA33 NTW31:NTW33 ODS31:ODS33 ONO31:ONO33 OXK31:OXK33 PHG31:PHG33 PRC31:PRC33 QAY31:QAY33 QKU31:QKU33 QUQ31:QUQ33 REM31:REM33 ROI31:ROI33 RYE31:RYE33 SIA31:SIA33 SRW31:SRW33 TBS31:TBS33 TLO31:TLO33 TVK31:TVK33 UFG31:UFG33 UPC31:UPC33 UYY31:UYY33 VIU31:VIU33 VSQ31:VSQ33 WCM31:WCM33 WWE49:WWE51 WMI49:WMI51 JS49:JS51 TO49:TO51 ADK49:ADK51 ANG49:ANG51 AXC49:AXC51 BGY49:BGY51 BQU49:BQU51 CAQ49:CAQ51 CKM49:CKM51 CUI49:CUI51 DEE49:DEE51 DOA49:DOA51 DXW49:DXW51 EHS49:EHS51 ERO49:ERO51 FBK49:FBK51 FLG49:FLG51 FVC49:FVC51 GEY49:GEY51 GOU49:GOU51 GYQ49:GYQ51 HIM49:HIM51 HSI49:HSI51 ICE49:ICE51 IMA49:IMA51 IVW49:IVW51 JFS49:JFS51 JPO49:JPO51 JZK49:JZK51 KJG49:KJG51 KTC49:KTC51 LCY49:LCY51 LMU49:LMU51 LWQ49:LWQ51 MGM49:MGM51 MQI49:MQI51 NAE49:NAE51 NKA49:NKA51 NTW49:NTW51 ODS49:ODS51 ONO49:ONO51 OXK49:OXK51 PHG49:PHG51 PRC49:PRC51 QAY49:QAY51 QKU49:QKU51 QUQ49:QUQ51 REM49:REM51 ROI49:ROI51 RYE49:RYE51 SIA49:SIA51 SRW49:SRW51 TBS49:TBS51 TLO49:TLO51 TVK49:TVK51 UFG49:UFG51 UPC49:UPC51 UYY49:UYY51 VIU49:VIU51 VSQ49:VSQ51 WCM49:WCM51 WWE67:WWE69 WMI67:WMI69 JS67:JS69 TO67:TO69 ADK67:ADK69 ANG67:ANG69 AXC67:AXC69 BGY67:BGY69 BQU67:BQU69 CAQ67:CAQ69 CKM67:CKM69 CUI67:CUI69 DEE67:DEE69 DOA67:DOA69 DXW67:DXW69 EHS67:EHS69 ERO67:ERO69 FBK67:FBK69 FLG67:FLG69 FVC67:FVC69 GEY67:GEY69 GOU67:GOU69 GYQ67:GYQ69 HIM67:HIM69 HSI67:HSI69 ICE67:ICE69 IMA67:IMA69 IVW67:IVW69 JFS67:JFS69 JPO67:JPO69 JZK67:JZK69 KJG67:KJG69 KTC67:KTC69 LCY67:LCY69 LMU67:LMU69 LWQ67:LWQ69 MGM67:MGM69 MQI67:MQI69 NAE67:NAE69 NKA67:NKA69 NTW67:NTW69 ODS67:ODS69 ONO67:ONO69 OXK67:OXK69 PHG67:PHG69 PRC67:PRC69 QAY67:QAY69 QKU67:QKU69 QUQ67:QUQ69 REM67:REM69 ROI67:ROI69 RYE67:RYE69 SIA67:SIA69 SRW67:SRW69 TBS67:TBS69 TLO67:TLO69 TVK67:TVK69 UFG67:UFG69 UPC67:UPC69 UYY67:UYY69 VIU67:VIU69 VSQ67:VSQ69 WCM67:WCM69 WWE82:WWE84 WMI82:WMI84 JS82:JS84 TO82:TO84 ADK82:ADK84 ANG82:ANG84 AXC82:AXC84 BGY82:BGY84 BQU82:BQU84 CAQ82:CAQ84 CKM82:CKM84 CUI82:CUI84 DEE82:DEE84 DOA82:DOA84 DXW82:DXW84 EHS82:EHS84 ERO82:ERO84 FBK82:FBK84 FLG82:FLG84 FVC82:FVC84 GEY82:GEY84 GOU82:GOU84 GYQ82:GYQ84 HIM82:HIM84 HSI82:HSI84 ICE82:ICE84 IMA82:IMA84 IVW82:IVW84 JFS82:JFS84 JPO82:JPO84 JZK82:JZK84 KJG82:KJG84 KTC82:KTC84 LCY82:LCY84 LMU82:LMU84 LWQ82:LWQ84 MGM82:MGM84 MQI82:MQI84 NAE82:NAE84 NKA82:NKA84 NTW82:NTW84 ODS82:ODS84 ONO82:ONO84 OXK82:OXK84 PHG82:PHG84 PRC82:PRC84 QAY82:QAY84 QKU82:QKU84 QUQ82:QUQ84 REM82:REM84 ROI82:ROI84 RYE82:RYE84 SIA82:SIA84 SRW82:SRW84 TBS82:TBS84 TLO82:TLO84 TVK82:TVK84 UFG82:UFG84 UPC82:UPC84 UYY82:UYY84 VIU82:VIU84 VSQ82:VSQ84 WCM82:WCM84">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613 JK65613 TG65613 ADC65613 AMY65613 AWU65613 BGQ65613 BQM65613 CAI65613 CKE65613 CUA65613 DDW65613 DNS65613 DXO65613 EHK65613 ERG65613 FBC65613 FKY65613 FUU65613 GEQ65613 GOM65613 GYI65613 HIE65613 HSA65613 IBW65613 ILS65613 IVO65613 JFK65613 JPG65613 JZC65613 KIY65613 KSU65613 LCQ65613 LMM65613 LWI65613 MGE65613 MQA65613 MZW65613 NJS65613 NTO65613 ODK65613 ONG65613 OXC65613 PGY65613 PQU65613 QAQ65613 QKM65613 QUI65613 REE65613 ROA65613 RXW65613 SHS65613 SRO65613 TBK65613 TLG65613 TVC65613 UEY65613 UOU65613 UYQ65613 VIM65613 VSI65613 WCE65613 WMA65613 WVW65613 O131149 JK131149 TG131149 ADC131149 AMY131149 AWU131149 BGQ131149 BQM131149 CAI131149 CKE131149 CUA131149 DDW131149 DNS131149 DXO131149 EHK131149 ERG131149 FBC131149 FKY131149 FUU131149 GEQ131149 GOM131149 GYI131149 HIE131149 HSA131149 IBW131149 ILS131149 IVO131149 JFK131149 JPG131149 JZC131149 KIY131149 KSU131149 LCQ131149 LMM131149 LWI131149 MGE131149 MQA131149 MZW131149 NJS131149 NTO131149 ODK131149 ONG131149 OXC131149 PGY131149 PQU131149 QAQ131149 QKM131149 QUI131149 REE131149 ROA131149 RXW131149 SHS131149 SRO131149 TBK131149 TLG131149 TVC131149 UEY131149 UOU131149 UYQ131149 VIM131149 VSI131149 WCE131149 WMA131149 WVW131149 O196685 JK196685 TG196685 ADC196685 AMY196685 AWU196685 BGQ196685 BQM196685 CAI196685 CKE196685 CUA196685 DDW196685 DNS196685 DXO196685 EHK196685 ERG196685 FBC196685 FKY196685 FUU196685 GEQ196685 GOM196685 GYI196685 HIE196685 HSA196685 IBW196685 ILS196685 IVO196685 JFK196685 JPG196685 JZC196685 KIY196685 KSU196685 LCQ196685 LMM196685 LWI196685 MGE196685 MQA196685 MZW196685 NJS196685 NTO196685 ODK196685 ONG196685 OXC196685 PGY196685 PQU196685 QAQ196685 QKM196685 QUI196685 REE196685 ROA196685 RXW196685 SHS196685 SRO196685 TBK196685 TLG196685 TVC196685 UEY196685 UOU196685 UYQ196685 VIM196685 VSI196685 WCE196685 WMA196685 WVW196685 O262221 JK262221 TG262221 ADC262221 AMY262221 AWU262221 BGQ262221 BQM262221 CAI262221 CKE262221 CUA262221 DDW262221 DNS262221 DXO262221 EHK262221 ERG262221 FBC262221 FKY262221 FUU262221 GEQ262221 GOM262221 GYI262221 HIE262221 HSA262221 IBW262221 ILS262221 IVO262221 JFK262221 JPG262221 JZC262221 KIY262221 KSU262221 LCQ262221 LMM262221 LWI262221 MGE262221 MQA262221 MZW262221 NJS262221 NTO262221 ODK262221 ONG262221 OXC262221 PGY262221 PQU262221 QAQ262221 QKM262221 QUI262221 REE262221 ROA262221 RXW262221 SHS262221 SRO262221 TBK262221 TLG262221 TVC262221 UEY262221 UOU262221 UYQ262221 VIM262221 VSI262221 WCE262221 WMA262221 WVW262221 O327757 JK327757 TG327757 ADC327757 AMY327757 AWU327757 BGQ327757 BQM327757 CAI327757 CKE327757 CUA327757 DDW327757 DNS327757 DXO327757 EHK327757 ERG327757 FBC327757 FKY327757 FUU327757 GEQ327757 GOM327757 GYI327757 HIE327757 HSA327757 IBW327757 ILS327757 IVO327757 JFK327757 JPG327757 JZC327757 KIY327757 KSU327757 LCQ327757 LMM327757 LWI327757 MGE327757 MQA327757 MZW327757 NJS327757 NTO327757 ODK327757 ONG327757 OXC327757 PGY327757 PQU327757 QAQ327757 QKM327757 QUI327757 REE327757 ROA327757 RXW327757 SHS327757 SRO327757 TBK327757 TLG327757 TVC327757 UEY327757 UOU327757 UYQ327757 VIM327757 VSI327757 WCE327757 WMA327757 WVW327757 O393293 JK393293 TG393293 ADC393293 AMY393293 AWU393293 BGQ393293 BQM393293 CAI393293 CKE393293 CUA393293 DDW393293 DNS393293 DXO393293 EHK393293 ERG393293 FBC393293 FKY393293 FUU393293 GEQ393293 GOM393293 GYI393293 HIE393293 HSA393293 IBW393293 ILS393293 IVO393293 JFK393293 JPG393293 JZC393293 KIY393293 KSU393293 LCQ393293 LMM393293 LWI393293 MGE393293 MQA393293 MZW393293 NJS393293 NTO393293 ODK393293 ONG393293 OXC393293 PGY393293 PQU393293 QAQ393293 QKM393293 QUI393293 REE393293 ROA393293 RXW393293 SHS393293 SRO393293 TBK393293 TLG393293 TVC393293 UEY393293 UOU393293 UYQ393293 VIM393293 VSI393293 WCE393293 WMA393293 WVW393293 O458829 JK458829 TG458829 ADC458829 AMY458829 AWU458829 BGQ458829 BQM458829 CAI458829 CKE458829 CUA458829 DDW458829 DNS458829 DXO458829 EHK458829 ERG458829 FBC458829 FKY458829 FUU458829 GEQ458829 GOM458829 GYI458829 HIE458829 HSA458829 IBW458829 ILS458829 IVO458829 JFK458829 JPG458829 JZC458829 KIY458829 KSU458829 LCQ458829 LMM458829 LWI458829 MGE458829 MQA458829 MZW458829 NJS458829 NTO458829 ODK458829 ONG458829 OXC458829 PGY458829 PQU458829 QAQ458829 QKM458829 QUI458829 REE458829 ROA458829 RXW458829 SHS458829 SRO458829 TBK458829 TLG458829 TVC458829 UEY458829 UOU458829 UYQ458829 VIM458829 VSI458829 WCE458829 WMA458829 WVW458829 O524365 JK524365 TG524365 ADC524365 AMY524365 AWU524365 BGQ524365 BQM524365 CAI524365 CKE524365 CUA524365 DDW524365 DNS524365 DXO524365 EHK524365 ERG524365 FBC524365 FKY524365 FUU524365 GEQ524365 GOM524365 GYI524365 HIE524365 HSA524365 IBW524365 ILS524365 IVO524365 JFK524365 JPG524365 JZC524365 KIY524365 KSU524365 LCQ524365 LMM524365 LWI524365 MGE524365 MQA524365 MZW524365 NJS524365 NTO524365 ODK524365 ONG524365 OXC524365 PGY524365 PQU524365 QAQ524365 QKM524365 QUI524365 REE524365 ROA524365 RXW524365 SHS524365 SRO524365 TBK524365 TLG524365 TVC524365 UEY524365 UOU524365 UYQ524365 VIM524365 VSI524365 WCE524365 WMA524365 WVW524365 O589901 JK589901 TG589901 ADC589901 AMY589901 AWU589901 BGQ589901 BQM589901 CAI589901 CKE589901 CUA589901 DDW589901 DNS589901 DXO589901 EHK589901 ERG589901 FBC589901 FKY589901 FUU589901 GEQ589901 GOM589901 GYI589901 HIE589901 HSA589901 IBW589901 ILS589901 IVO589901 JFK589901 JPG589901 JZC589901 KIY589901 KSU589901 LCQ589901 LMM589901 LWI589901 MGE589901 MQA589901 MZW589901 NJS589901 NTO589901 ODK589901 ONG589901 OXC589901 PGY589901 PQU589901 QAQ589901 QKM589901 QUI589901 REE589901 ROA589901 RXW589901 SHS589901 SRO589901 TBK589901 TLG589901 TVC589901 UEY589901 UOU589901 UYQ589901 VIM589901 VSI589901 WCE589901 WMA589901 WVW589901 O655437 JK655437 TG655437 ADC655437 AMY655437 AWU655437 BGQ655437 BQM655437 CAI655437 CKE655437 CUA655437 DDW655437 DNS655437 DXO655437 EHK655437 ERG655437 FBC655437 FKY655437 FUU655437 GEQ655437 GOM655437 GYI655437 HIE655437 HSA655437 IBW655437 ILS655437 IVO655437 JFK655437 JPG655437 JZC655437 KIY655437 KSU655437 LCQ655437 LMM655437 LWI655437 MGE655437 MQA655437 MZW655437 NJS655437 NTO655437 ODK655437 ONG655437 OXC655437 PGY655437 PQU655437 QAQ655437 QKM655437 QUI655437 REE655437 ROA655437 RXW655437 SHS655437 SRO655437 TBK655437 TLG655437 TVC655437 UEY655437 UOU655437 UYQ655437 VIM655437 VSI655437 WCE655437 WMA655437 WVW655437 O720973 JK720973 TG720973 ADC720973 AMY720973 AWU720973 BGQ720973 BQM720973 CAI720973 CKE720973 CUA720973 DDW720973 DNS720973 DXO720973 EHK720973 ERG720973 FBC720973 FKY720973 FUU720973 GEQ720973 GOM720973 GYI720973 HIE720973 HSA720973 IBW720973 ILS720973 IVO720973 JFK720973 JPG720973 JZC720973 KIY720973 KSU720973 LCQ720973 LMM720973 LWI720973 MGE720973 MQA720973 MZW720973 NJS720973 NTO720973 ODK720973 ONG720973 OXC720973 PGY720973 PQU720973 QAQ720973 QKM720973 QUI720973 REE720973 ROA720973 RXW720973 SHS720973 SRO720973 TBK720973 TLG720973 TVC720973 UEY720973 UOU720973 UYQ720973 VIM720973 VSI720973 WCE720973 WMA720973 WVW720973 O786509 JK786509 TG786509 ADC786509 AMY786509 AWU786509 BGQ786509 BQM786509 CAI786509 CKE786509 CUA786509 DDW786509 DNS786509 DXO786509 EHK786509 ERG786509 FBC786509 FKY786509 FUU786509 GEQ786509 GOM786509 GYI786509 HIE786509 HSA786509 IBW786509 ILS786509 IVO786509 JFK786509 JPG786509 JZC786509 KIY786509 KSU786509 LCQ786509 LMM786509 LWI786509 MGE786509 MQA786509 MZW786509 NJS786509 NTO786509 ODK786509 ONG786509 OXC786509 PGY786509 PQU786509 QAQ786509 QKM786509 QUI786509 REE786509 ROA786509 RXW786509 SHS786509 SRO786509 TBK786509 TLG786509 TVC786509 UEY786509 UOU786509 UYQ786509 VIM786509 VSI786509 WCE786509 WMA786509 WVW786509 O852045 JK852045 TG852045 ADC852045 AMY852045 AWU852045 BGQ852045 BQM852045 CAI852045 CKE852045 CUA852045 DDW852045 DNS852045 DXO852045 EHK852045 ERG852045 FBC852045 FKY852045 FUU852045 GEQ852045 GOM852045 GYI852045 HIE852045 HSA852045 IBW852045 ILS852045 IVO852045 JFK852045 JPG852045 JZC852045 KIY852045 KSU852045 LCQ852045 LMM852045 LWI852045 MGE852045 MQA852045 MZW852045 NJS852045 NTO852045 ODK852045 ONG852045 OXC852045 PGY852045 PQU852045 QAQ852045 QKM852045 QUI852045 REE852045 ROA852045 RXW852045 SHS852045 SRO852045 TBK852045 TLG852045 TVC852045 UEY852045 UOU852045 UYQ852045 VIM852045 VSI852045 WCE852045 WMA852045 WVW852045 O917581 JK917581 TG917581 ADC917581 AMY917581 AWU917581 BGQ917581 BQM917581 CAI917581 CKE917581 CUA917581 DDW917581 DNS917581 DXO917581 EHK917581 ERG917581 FBC917581 FKY917581 FUU917581 GEQ917581 GOM917581 GYI917581 HIE917581 HSA917581 IBW917581 ILS917581 IVO917581 JFK917581 JPG917581 JZC917581 KIY917581 KSU917581 LCQ917581 LMM917581 LWI917581 MGE917581 MQA917581 MZW917581 NJS917581 NTO917581 ODK917581 ONG917581 OXC917581 PGY917581 PQU917581 QAQ917581 QKM917581 QUI917581 REE917581 ROA917581 RXW917581 SHS917581 SRO917581 TBK917581 TLG917581 TVC917581 UEY917581 UOU917581 UYQ917581 VIM917581 VSI917581 WCE917581 WMA917581 WVW917581 O983117 JK983117 TG983117 ADC983117 AMY983117 AWU983117 BGQ983117 BQM983117 CAI983117 CKE983117 CUA983117 DDW983117 DNS983117 DXO983117 EHK983117 ERG983117 FBC983117 FKY983117 FUU983117 GEQ983117 GOM983117 GYI983117 HIE983117 HSA983117 IBW983117 ILS983117 IVO983117 JFK983117 JPG983117 JZC983117 KIY983117 KSU983117 LCQ983117 LMM983117 LWI983117 MGE983117 MQA983117 MZW983117 NJS983117 NTO983117 ODK983117 ONG983117 OXC983117 PGY983117 PQU983117 QAQ983117 QKM983117 QUI983117 REE983117 ROA983117 RXW983117 SHS983117 SRO983117 TBK983117 TLG983117 TVC983117 UEY983117 UOU983117 UYQ983117 VIM983117 VSI983117 WCE983117 WMA983117 WVW983117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58 JK58 TG58 ADC58 AMY58 AWU58 BGQ58 BQM58 CAI58 CKE58 CUA58 DDW58 DNS58 DXO58 EHK58 ERG58 FBC58 FKY58 FUU58 GEQ58 GOM58 GYI58 HIE58 HSA58 IBW58 ILS58 IVO58 JFK58 JPG58 JZC58 KIY58 KSU58 LCQ58 LMM58 LWI58 MGE58 MQA58 MZW58 NJS58 NTO58 ODK58 ONG58 OXC58 PGY58 PQU58 QAQ58 QKM58 QUI58 REE58 ROA58 RXW58 SHS58 SRO58 TBK58 TLG58 TVC58 UEY58 UOU58 UYQ58 VIM58 VSI58 WCE58 WMA58 WVW58 O77 JK77 TG77 ADC77 AMY77 AWU77 BGQ77 BQM77 CAI77 CKE77 CUA77 DDW77 DNS77 DXO77 EHK77 ERG77 FBC77 FKY77 FUU77 GEQ77 GOM77 GYI77 HIE77 HSA77 IBW77 ILS77 IVO77 JFK77 JPG77 JZC77 KIY77 KSU77 LCQ77 LMM77 LWI77 MGE77 MQA77 MZW77 NJS77 NTO77 ODK77 ONG77 OXC77 PGY77 PQU77 QAQ77 QKM77 QUI77 REE77 ROA77 RXW77 SHS77 SRO77 TBK77 TLG77 TVC77 UEY77 UOU77 UYQ77 VIM77 VSI77 WCE77 WMA77 WVW77">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O27 O45 O63 O41 O59 O78 O31 O49 O67 O82">
      <formula1>kind_of_cons</formula1>
    </dataValidation>
    <dataValidation type="decimal" allowBlank="1" showErrorMessage="1" errorTitle="Ошибка" error="Допускается ввод только действительных чисел!" sqref="O24 O42 O60 O79 O28 O46 O64 O32 O50 O68 O83">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sheetPr codeName="List05_3">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49</v>
      </c>
    </row>
    <row r="2" spans="1:10">
      <c r="F2" s="1" t="s">
        <v>490</v>
      </c>
      <c r="G2" s="1"/>
      <c r="H2" s="1"/>
    </row>
    <row r="3" spans="1:10" ht="3" customHeight="1"/>
    <row r="4" spans="1:10">
      <c r="F4" s="1" t="s">
        <v>453</v>
      </c>
      <c r="G4" s="1"/>
      <c r="H4" s="1"/>
      <c r="I4" s="1" t="s">
        <v>454</v>
      </c>
    </row>
    <row r="5" spans="1:10" ht="11.25" customHeight="1">
      <c r="F5" t="s">
        <v>91</v>
      </c>
      <c r="G5" t="s">
        <v>456</v>
      </c>
      <c r="H5" t="s">
        <v>441</v>
      </c>
      <c r="I5" s="1"/>
    </row>
    <row r="6" spans="1:10" ht="12" customHeight="1">
      <c r="F6" t="s">
        <v>92</v>
      </c>
      <c r="G6">
        <v>2</v>
      </c>
      <c r="H6">
        <v>3</v>
      </c>
      <c r="I6">
        <v>4</v>
      </c>
      <c r="J6">
        <v>4</v>
      </c>
    </row>
    <row r="7" spans="1:10">
      <c r="F7">
        <v>1</v>
      </c>
      <c r="G7" t="s">
        <v>491</v>
      </c>
      <c r="H7" t="str">
        <f>IF(dateCh="","",dateCh)</f>
        <v>30.11.2022</v>
      </c>
      <c r="I7" t="s">
        <v>492</v>
      </c>
    </row>
    <row r="8" spans="1:10">
      <c r="A8" s="1">
        <v>1</v>
      </c>
      <c r="F8" t="str">
        <f>"2." &amp;mergeValue(A8)</f>
        <v>2.1</v>
      </c>
      <c r="G8" t="s">
        <v>493</v>
      </c>
      <c r="I8" t="s">
        <v>588</v>
      </c>
    </row>
    <row r="9" spans="1:10">
      <c r="A9" s="1"/>
      <c r="F9" t="str">
        <f>"3." &amp;mergeValue(A9)</f>
        <v>3.1</v>
      </c>
      <c r="G9" t="s">
        <v>494</v>
      </c>
      <c r="I9" t="s">
        <v>586</v>
      </c>
    </row>
    <row r="10" spans="1:10">
      <c r="A10" s="1"/>
      <c r="F10" t="str">
        <f>"4."&amp;mergeValue(A10)</f>
        <v>4.1</v>
      </c>
      <c r="G10" t="s">
        <v>495</v>
      </c>
      <c r="H10" t="s">
        <v>457</v>
      </c>
    </row>
    <row r="11" spans="1:10">
      <c r="A11" s="1"/>
      <c r="B11" s="1">
        <v>1</v>
      </c>
      <c r="F11" t="str">
        <f>"4."&amp;mergeValue(A11) &amp;"."&amp;mergeValue(B11)</f>
        <v>4.1.1</v>
      </c>
      <c r="G11" t="s">
        <v>590</v>
      </c>
      <c r="H11" t="str">
        <f>IF(region_name="","",region_name)</f>
        <v>Ленинградская область</v>
      </c>
      <c r="I11" t="s">
        <v>498</v>
      </c>
    </row>
    <row r="12" spans="1:10">
      <c r="A12" s="1"/>
      <c r="B12" s="1"/>
      <c r="C12" s="1">
        <v>1</v>
      </c>
      <c r="F12" t="str">
        <f>"4."&amp;mergeValue(A12) &amp;"."&amp;mergeValue(B12)&amp;"."&amp;mergeValue(C12)</f>
        <v>4.1.1.1</v>
      </c>
      <c r="G12" t="s">
        <v>496</v>
      </c>
      <c r="I12" t="s">
        <v>499</v>
      </c>
    </row>
    <row r="13" spans="1:10" ht="39" customHeight="1">
      <c r="A13" s="1"/>
      <c r="B13" s="1"/>
      <c r="C13" s="1"/>
      <c r="D13">
        <v>1</v>
      </c>
      <c r="F13" t="str">
        <f>"4."&amp;mergeValue(A13) &amp;"."&amp;mergeValue(B13)&amp;"."&amp;mergeValue(C13)&amp;"."&amp;mergeValue(D13)</f>
        <v>4.1.1.1.1</v>
      </c>
      <c r="G13" t="s">
        <v>497</v>
      </c>
      <c r="I13" s="1" t="s">
        <v>589</v>
      </c>
    </row>
    <row r="14" spans="1:10">
      <c r="A14" s="1"/>
      <c r="B14" s="1"/>
      <c r="C14" s="1"/>
      <c r="G14" t="s">
        <v>4</v>
      </c>
      <c r="I14" s="1"/>
    </row>
    <row r="15" spans="1:10">
      <c r="A15" s="1"/>
      <c r="B15" s="1"/>
      <c r="G15" t="s">
        <v>402</v>
      </c>
    </row>
    <row r="16" spans="1:10">
      <c r="A16" s="1"/>
      <c r="G16" t="s">
        <v>505</v>
      </c>
    </row>
    <row r="17" spans="7:8">
      <c r="G17" t="s">
        <v>504</v>
      </c>
    </row>
    <row r="18" spans="7:8" ht="3" customHeight="1"/>
    <row r="19" spans="7:8" ht="15" customHeight="1">
      <c r="G19" s="1" t="s">
        <v>591</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List06_3">
    <tabColor rgb="FFEAEBEE"/>
    <pageSetUpPr fitToPage="1"/>
  </sheetPr>
  <dimension ref="A1:Z36"/>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9.7109375" hidden="1" customWidth="1"/>
    <col min="16"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 min="257" max="264" width="0" hidden="1" customWidth="1"/>
    <col min="265" max="265" width="3.7109375" customWidth="1"/>
    <col min="266" max="266" width="3.85546875" customWidth="1"/>
    <col min="267" max="267" width="3.7109375" customWidth="1"/>
    <col min="268" max="268" width="12.7109375" customWidth="1"/>
    <col min="269" max="269" width="52.7109375" customWidth="1"/>
    <col min="270" max="273" width="0" hidden="1" customWidth="1"/>
    <col min="274" max="274" width="12.28515625" customWidth="1"/>
    <col min="275" max="275" width="6.42578125" customWidth="1"/>
    <col min="276" max="276" width="12.28515625" customWidth="1"/>
    <col min="277" max="277" width="0" hidden="1" customWidth="1"/>
    <col min="278" max="278" width="3.7109375" customWidth="1"/>
    <col min="279" max="279" width="11.140625" bestFit="1" customWidth="1"/>
    <col min="282" max="282" width="11.140625" customWidth="1"/>
    <col min="513" max="520" width="0" hidden="1" customWidth="1"/>
    <col min="521" max="521" width="3.7109375" customWidth="1"/>
    <col min="522" max="522" width="3.85546875" customWidth="1"/>
    <col min="523" max="523" width="3.7109375" customWidth="1"/>
    <col min="524" max="524" width="12.7109375" customWidth="1"/>
    <col min="525" max="525" width="52.7109375" customWidth="1"/>
    <col min="526" max="529" width="0" hidden="1" customWidth="1"/>
    <col min="530" max="530" width="12.28515625" customWidth="1"/>
    <col min="531" max="531" width="6.42578125" customWidth="1"/>
    <col min="532" max="532" width="12.28515625" customWidth="1"/>
    <col min="533" max="533" width="0" hidden="1" customWidth="1"/>
    <col min="534" max="534" width="3.7109375" customWidth="1"/>
    <col min="535" max="535" width="11.140625" bestFit="1" customWidth="1"/>
    <col min="538" max="538" width="11.140625" customWidth="1"/>
    <col min="769" max="776" width="0" hidden="1" customWidth="1"/>
    <col min="777" max="777" width="3.7109375" customWidth="1"/>
    <col min="778" max="778" width="3.85546875" customWidth="1"/>
    <col min="779" max="779" width="3.7109375" customWidth="1"/>
    <col min="780" max="780" width="12.7109375" customWidth="1"/>
    <col min="781" max="781" width="52.7109375" customWidth="1"/>
    <col min="782" max="785" width="0" hidden="1" customWidth="1"/>
    <col min="786" max="786" width="12.28515625" customWidth="1"/>
    <col min="787" max="787" width="6.42578125" customWidth="1"/>
    <col min="788" max="788" width="12.28515625" customWidth="1"/>
    <col min="789" max="789" width="0" hidden="1" customWidth="1"/>
    <col min="790" max="790" width="3.7109375" customWidth="1"/>
    <col min="791" max="791" width="11.140625" bestFit="1" customWidth="1"/>
    <col min="794" max="794" width="11.140625" customWidth="1"/>
    <col min="1025" max="1032" width="0" hidden="1" customWidth="1"/>
    <col min="1033" max="1033" width="3.7109375" customWidth="1"/>
    <col min="1034" max="1034" width="3.85546875" customWidth="1"/>
    <col min="1035" max="1035" width="3.7109375" customWidth="1"/>
    <col min="1036" max="1036" width="12.7109375" customWidth="1"/>
    <col min="1037" max="1037" width="52.7109375" customWidth="1"/>
    <col min="1038" max="1041" width="0" hidden="1" customWidth="1"/>
    <col min="1042" max="1042" width="12.28515625" customWidth="1"/>
    <col min="1043" max="1043" width="6.42578125" customWidth="1"/>
    <col min="1044" max="1044" width="12.28515625" customWidth="1"/>
    <col min="1045" max="1045" width="0" hidden="1" customWidth="1"/>
    <col min="1046" max="1046" width="3.7109375" customWidth="1"/>
    <col min="1047" max="1047" width="11.140625" bestFit="1" customWidth="1"/>
    <col min="1050" max="1050" width="11.140625" customWidth="1"/>
    <col min="1281" max="1288" width="0" hidden="1" customWidth="1"/>
    <col min="1289" max="1289" width="3.7109375" customWidth="1"/>
    <col min="1290" max="1290" width="3.85546875" customWidth="1"/>
    <col min="1291" max="1291" width="3.7109375" customWidth="1"/>
    <col min="1292" max="1292" width="12.7109375" customWidth="1"/>
    <col min="1293" max="1293" width="52.7109375" customWidth="1"/>
    <col min="1294" max="1297" width="0" hidden="1" customWidth="1"/>
    <col min="1298" max="1298" width="12.28515625" customWidth="1"/>
    <col min="1299" max="1299" width="6.42578125" customWidth="1"/>
    <col min="1300" max="1300" width="12.28515625" customWidth="1"/>
    <col min="1301" max="1301" width="0" hidden="1" customWidth="1"/>
    <col min="1302" max="1302" width="3.7109375" customWidth="1"/>
    <col min="1303" max="1303" width="11.140625" bestFit="1" customWidth="1"/>
    <col min="1306" max="1306" width="11.140625" customWidth="1"/>
    <col min="1537" max="1544" width="0" hidden="1" customWidth="1"/>
    <col min="1545" max="1545" width="3.7109375" customWidth="1"/>
    <col min="1546" max="1546" width="3.85546875" customWidth="1"/>
    <col min="1547" max="1547" width="3.7109375" customWidth="1"/>
    <col min="1548" max="1548" width="12.7109375" customWidth="1"/>
    <col min="1549" max="1549" width="52.7109375" customWidth="1"/>
    <col min="1550" max="1553" width="0" hidden="1" customWidth="1"/>
    <col min="1554" max="1554" width="12.28515625" customWidth="1"/>
    <col min="1555" max="1555" width="6.42578125" customWidth="1"/>
    <col min="1556" max="1556" width="12.28515625" customWidth="1"/>
    <col min="1557" max="1557" width="0" hidden="1" customWidth="1"/>
    <col min="1558" max="1558" width="3.7109375" customWidth="1"/>
    <col min="1559" max="1559" width="11.140625" bestFit="1" customWidth="1"/>
    <col min="1562" max="1562" width="11.140625" customWidth="1"/>
    <col min="1793" max="1800" width="0" hidden="1" customWidth="1"/>
    <col min="1801" max="1801" width="3.7109375" customWidth="1"/>
    <col min="1802" max="1802" width="3.85546875" customWidth="1"/>
    <col min="1803" max="1803" width="3.7109375" customWidth="1"/>
    <col min="1804" max="1804" width="12.7109375" customWidth="1"/>
    <col min="1805" max="1805" width="52.7109375" customWidth="1"/>
    <col min="1806" max="1809" width="0" hidden="1" customWidth="1"/>
    <col min="1810" max="1810" width="12.28515625" customWidth="1"/>
    <col min="1811" max="1811" width="6.42578125" customWidth="1"/>
    <col min="1812" max="1812" width="12.28515625" customWidth="1"/>
    <col min="1813" max="1813" width="0" hidden="1" customWidth="1"/>
    <col min="1814" max="1814" width="3.7109375" customWidth="1"/>
    <col min="1815" max="1815" width="11.140625" bestFit="1" customWidth="1"/>
    <col min="1818" max="1818" width="11.140625" customWidth="1"/>
    <col min="2049" max="2056" width="0" hidden="1" customWidth="1"/>
    <col min="2057" max="2057" width="3.7109375" customWidth="1"/>
    <col min="2058" max="2058" width="3.85546875" customWidth="1"/>
    <col min="2059" max="2059" width="3.7109375" customWidth="1"/>
    <col min="2060" max="2060" width="12.7109375" customWidth="1"/>
    <col min="2061" max="2061" width="52.7109375" customWidth="1"/>
    <col min="2062" max="2065" width="0" hidden="1" customWidth="1"/>
    <col min="2066" max="2066" width="12.28515625" customWidth="1"/>
    <col min="2067" max="2067" width="6.42578125" customWidth="1"/>
    <col min="2068" max="2068" width="12.28515625" customWidth="1"/>
    <col min="2069" max="2069" width="0" hidden="1" customWidth="1"/>
    <col min="2070" max="2070" width="3.7109375" customWidth="1"/>
    <col min="2071" max="2071" width="11.140625" bestFit="1" customWidth="1"/>
    <col min="2074" max="2074" width="11.140625" customWidth="1"/>
    <col min="2305" max="2312" width="0" hidden="1" customWidth="1"/>
    <col min="2313" max="2313" width="3.7109375" customWidth="1"/>
    <col min="2314" max="2314" width="3.85546875" customWidth="1"/>
    <col min="2315" max="2315" width="3.7109375" customWidth="1"/>
    <col min="2316" max="2316" width="12.7109375" customWidth="1"/>
    <col min="2317" max="2317" width="52.7109375" customWidth="1"/>
    <col min="2318" max="2321" width="0" hidden="1" customWidth="1"/>
    <col min="2322" max="2322" width="12.28515625" customWidth="1"/>
    <col min="2323" max="2323" width="6.42578125" customWidth="1"/>
    <col min="2324" max="2324" width="12.28515625" customWidth="1"/>
    <col min="2325" max="2325" width="0" hidden="1" customWidth="1"/>
    <col min="2326" max="2326" width="3.7109375" customWidth="1"/>
    <col min="2327" max="2327" width="11.140625" bestFit="1" customWidth="1"/>
    <col min="2330" max="2330" width="11.140625" customWidth="1"/>
    <col min="2561" max="2568" width="0" hidden="1" customWidth="1"/>
    <col min="2569" max="2569" width="3.7109375" customWidth="1"/>
    <col min="2570" max="2570" width="3.85546875" customWidth="1"/>
    <col min="2571" max="2571" width="3.7109375" customWidth="1"/>
    <col min="2572" max="2572" width="12.7109375" customWidth="1"/>
    <col min="2573" max="2573" width="52.7109375" customWidth="1"/>
    <col min="2574" max="2577" width="0" hidden="1" customWidth="1"/>
    <col min="2578" max="2578" width="12.28515625" customWidth="1"/>
    <col min="2579" max="2579" width="6.42578125" customWidth="1"/>
    <col min="2580" max="2580" width="12.28515625" customWidth="1"/>
    <col min="2581" max="2581" width="0" hidden="1" customWidth="1"/>
    <col min="2582" max="2582" width="3.7109375" customWidth="1"/>
    <col min="2583" max="2583" width="11.140625" bestFit="1" customWidth="1"/>
    <col min="2586" max="2586" width="11.140625" customWidth="1"/>
    <col min="2817" max="2824" width="0" hidden="1" customWidth="1"/>
    <col min="2825" max="2825" width="3.7109375" customWidth="1"/>
    <col min="2826" max="2826" width="3.85546875" customWidth="1"/>
    <col min="2827" max="2827" width="3.7109375" customWidth="1"/>
    <col min="2828" max="2828" width="12.7109375" customWidth="1"/>
    <col min="2829" max="2829" width="52.7109375" customWidth="1"/>
    <col min="2830" max="2833" width="0" hidden="1" customWidth="1"/>
    <col min="2834" max="2834" width="12.28515625" customWidth="1"/>
    <col min="2835" max="2835" width="6.42578125" customWidth="1"/>
    <col min="2836" max="2836" width="12.28515625" customWidth="1"/>
    <col min="2837" max="2837" width="0" hidden="1" customWidth="1"/>
    <col min="2838" max="2838" width="3.7109375" customWidth="1"/>
    <col min="2839" max="2839" width="11.140625" bestFit="1" customWidth="1"/>
    <col min="2842" max="2842" width="11.140625" customWidth="1"/>
    <col min="3073" max="3080" width="0" hidden="1" customWidth="1"/>
    <col min="3081" max="3081" width="3.7109375" customWidth="1"/>
    <col min="3082" max="3082" width="3.85546875" customWidth="1"/>
    <col min="3083" max="3083" width="3.7109375" customWidth="1"/>
    <col min="3084" max="3084" width="12.7109375" customWidth="1"/>
    <col min="3085" max="3085" width="52.7109375" customWidth="1"/>
    <col min="3086" max="3089" width="0" hidden="1" customWidth="1"/>
    <col min="3090" max="3090" width="12.28515625" customWidth="1"/>
    <col min="3091" max="3091" width="6.42578125" customWidth="1"/>
    <col min="3092" max="3092" width="12.28515625" customWidth="1"/>
    <col min="3093" max="3093" width="0" hidden="1" customWidth="1"/>
    <col min="3094" max="3094" width="3.7109375" customWidth="1"/>
    <col min="3095" max="3095" width="11.140625" bestFit="1" customWidth="1"/>
    <col min="3098" max="3098" width="11.140625" customWidth="1"/>
    <col min="3329" max="3336" width="0" hidden="1" customWidth="1"/>
    <col min="3337" max="3337" width="3.7109375" customWidth="1"/>
    <col min="3338" max="3338" width="3.85546875" customWidth="1"/>
    <col min="3339" max="3339" width="3.7109375" customWidth="1"/>
    <col min="3340" max="3340" width="12.7109375" customWidth="1"/>
    <col min="3341" max="3341" width="52.7109375" customWidth="1"/>
    <col min="3342" max="3345" width="0" hidden="1" customWidth="1"/>
    <col min="3346" max="3346" width="12.28515625" customWidth="1"/>
    <col min="3347" max="3347" width="6.42578125" customWidth="1"/>
    <col min="3348" max="3348" width="12.28515625" customWidth="1"/>
    <col min="3349" max="3349" width="0" hidden="1" customWidth="1"/>
    <col min="3350" max="3350" width="3.7109375" customWidth="1"/>
    <col min="3351" max="3351" width="11.140625" bestFit="1" customWidth="1"/>
    <col min="3354" max="3354" width="11.140625" customWidth="1"/>
    <col min="3585" max="3592" width="0" hidden="1" customWidth="1"/>
    <col min="3593" max="3593" width="3.7109375" customWidth="1"/>
    <col min="3594" max="3594" width="3.85546875" customWidth="1"/>
    <col min="3595" max="3595" width="3.7109375" customWidth="1"/>
    <col min="3596" max="3596" width="12.7109375" customWidth="1"/>
    <col min="3597" max="3597" width="52.7109375" customWidth="1"/>
    <col min="3598" max="3601" width="0" hidden="1" customWidth="1"/>
    <col min="3602" max="3602" width="12.28515625" customWidth="1"/>
    <col min="3603" max="3603" width="6.42578125" customWidth="1"/>
    <col min="3604" max="3604" width="12.28515625" customWidth="1"/>
    <col min="3605" max="3605" width="0" hidden="1" customWidth="1"/>
    <col min="3606" max="3606" width="3.7109375" customWidth="1"/>
    <col min="3607" max="3607" width="11.140625" bestFit="1" customWidth="1"/>
    <col min="3610" max="3610" width="11.140625" customWidth="1"/>
    <col min="3841" max="3848" width="0" hidden="1" customWidth="1"/>
    <col min="3849" max="3849" width="3.7109375" customWidth="1"/>
    <col min="3850" max="3850" width="3.85546875" customWidth="1"/>
    <col min="3851" max="3851" width="3.7109375" customWidth="1"/>
    <col min="3852" max="3852" width="12.7109375" customWidth="1"/>
    <col min="3853" max="3853" width="52.7109375" customWidth="1"/>
    <col min="3854" max="3857" width="0" hidden="1" customWidth="1"/>
    <col min="3858" max="3858" width="12.28515625" customWidth="1"/>
    <col min="3859" max="3859" width="6.42578125" customWidth="1"/>
    <col min="3860" max="3860" width="12.28515625" customWidth="1"/>
    <col min="3861" max="3861" width="0" hidden="1" customWidth="1"/>
    <col min="3862" max="3862" width="3.7109375" customWidth="1"/>
    <col min="3863" max="3863" width="11.140625" bestFit="1" customWidth="1"/>
    <col min="3866" max="3866" width="11.140625" customWidth="1"/>
    <col min="4097" max="4104" width="0" hidden="1" customWidth="1"/>
    <col min="4105" max="4105" width="3.7109375" customWidth="1"/>
    <col min="4106" max="4106" width="3.85546875" customWidth="1"/>
    <col min="4107" max="4107" width="3.7109375" customWidth="1"/>
    <col min="4108" max="4108" width="12.7109375" customWidth="1"/>
    <col min="4109" max="4109" width="52.7109375" customWidth="1"/>
    <col min="4110" max="4113" width="0" hidden="1" customWidth="1"/>
    <col min="4114" max="4114" width="12.28515625" customWidth="1"/>
    <col min="4115" max="4115" width="6.42578125" customWidth="1"/>
    <col min="4116" max="4116" width="12.28515625" customWidth="1"/>
    <col min="4117" max="4117" width="0" hidden="1" customWidth="1"/>
    <col min="4118" max="4118" width="3.7109375" customWidth="1"/>
    <col min="4119" max="4119" width="11.140625" bestFit="1" customWidth="1"/>
    <col min="4122" max="4122" width="11.140625" customWidth="1"/>
    <col min="4353" max="4360" width="0" hidden="1" customWidth="1"/>
    <col min="4361" max="4361" width="3.7109375" customWidth="1"/>
    <col min="4362" max="4362" width="3.85546875" customWidth="1"/>
    <col min="4363" max="4363" width="3.7109375" customWidth="1"/>
    <col min="4364" max="4364" width="12.7109375" customWidth="1"/>
    <col min="4365" max="4365" width="52.7109375" customWidth="1"/>
    <col min="4366" max="4369" width="0" hidden="1" customWidth="1"/>
    <col min="4370" max="4370" width="12.28515625" customWidth="1"/>
    <col min="4371" max="4371" width="6.42578125" customWidth="1"/>
    <col min="4372" max="4372" width="12.28515625" customWidth="1"/>
    <col min="4373" max="4373" width="0" hidden="1" customWidth="1"/>
    <col min="4374" max="4374" width="3.7109375" customWidth="1"/>
    <col min="4375" max="4375" width="11.140625" bestFit="1" customWidth="1"/>
    <col min="4378" max="4378" width="11.140625" customWidth="1"/>
    <col min="4609" max="4616" width="0" hidden="1" customWidth="1"/>
    <col min="4617" max="4617" width="3.7109375" customWidth="1"/>
    <col min="4618" max="4618" width="3.85546875" customWidth="1"/>
    <col min="4619" max="4619" width="3.7109375" customWidth="1"/>
    <col min="4620" max="4620" width="12.7109375" customWidth="1"/>
    <col min="4621" max="4621" width="52.7109375" customWidth="1"/>
    <col min="4622" max="4625" width="0" hidden="1" customWidth="1"/>
    <col min="4626" max="4626" width="12.28515625" customWidth="1"/>
    <col min="4627" max="4627" width="6.42578125" customWidth="1"/>
    <col min="4628" max="4628" width="12.28515625" customWidth="1"/>
    <col min="4629" max="4629" width="0" hidden="1" customWidth="1"/>
    <col min="4630" max="4630" width="3.7109375" customWidth="1"/>
    <col min="4631" max="4631" width="11.140625" bestFit="1" customWidth="1"/>
    <col min="4634" max="4634" width="11.140625" customWidth="1"/>
    <col min="4865" max="4872" width="0" hidden="1" customWidth="1"/>
    <col min="4873" max="4873" width="3.7109375" customWidth="1"/>
    <col min="4874" max="4874" width="3.85546875" customWidth="1"/>
    <col min="4875" max="4875" width="3.7109375" customWidth="1"/>
    <col min="4876" max="4876" width="12.7109375" customWidth="1"/>
    <col min="4877" max="4877" width="52.7109375" customWidth="1"/>
    <col min="4878" max="4881" width="0" hidden="1" customWidth="1"/>
    <col min="4882" max="4882" width="12.28515625" customWidth="1"/>
    <col min="4883" max="4883" width="6.42578125" customWidth="1"/>
    <col min="4884" max="4884" width="12.28515625" customWidth="1"/>
    <col min="4885" max="4885" width="0" hidden="1" customWidth="1"/>
    <col min="4886" max="4886" width="3.7109375" customWidth="1"/>
    <col min="4887" max="4887" width="11.140625" bestFit="1" customWidth="1"/>
    <col min="4890" max="4890" width="11.140625" customWidth="1"/>
    <col min="5121" max="5128" width="0" hidden="1" customWidth="1"/>
    <col min="5129" max="5129" width="3.7109375" customWidth="1"/>
    <col min="5130" max="5130" width="3.85546875" customWidth="1"/>
    <col min="5131" max="5131" width="3.7109375" customWidth="1"/>
    <col min="5132" max="5132" width="12.7109375" customWidth="1"/>
    <col min="5133" max="5133" width="52.7109375" customWidth="1"/>
    <col min="5134" max="5137" width="0" hidden="1" customWidth="1"/>
    <col min="5138" max="5138" width="12.28515625" customWidth="1"/>
    <col min="5139" max="5139" width="6.42578125" customWidth="1"/>
    <col min="5140" max="5140" width="12.28515625" customWidth="1"/>
    <col min="5141" max="5141" width="0" hidden="1" customWidth="1"/>
    <col min="5142" max="5142" width="3.7109375" customWidth="1"/>
    <col min="5143" max="5143" width="11.140625" bestFit="1" customWidth="1"/>
    <col min="5146" max="5146" width="11.140625" customWidth="1"/>
    <col min="5377" max="5384" width="0" hidden="1" customWidth="1"/>
    <col min="5385" max="5385" width="3.7109375" customWidth="1"/>
    <col min="5386" max="5386" width="3.85546875" customWidth="1"/>
    <col min="5387" max="5387" width="3.7109375" customWidth="1"/>
    <col min="5388" max="5388" width="12.7109375" customWidth="1"/>
    <col min="5389" max="5389" width="52.7109375" customWidth="1"/>
    <col min="5390" max="5393" width="0" hidden="1" customWidth="1"/>
    <col min="5394" max="5394" width="12.28515625" customWidth="1"/>
    <col min="5395" max="5395" width="6.42578125" customWidth="1"/>
    <col min="5396" max="5396" width="12.28515625" customWidth="1"/>
    <col min="5397" max="5397" width="0" hidden="1" customWidth="1"/>
    <col min="5398" max="5398" width="3.7109375" customWidth="1"/>
    <col min="5399" max="5399" width="11.140625" bestFit="1" customWidth="1"/>
    <col min="5402" max="5402" width="11.140625" customWidth="1"/>
    <col min="5633" max="5640" width="0" hidden="1" customWidth="1"/>
    <col min="5641" max="5641" width="3.7109375" customWidth="1"/>
    <col min="5642" max="5642" width="3.85546875" customWidth="1"/>
    <col min="5643" max="5643" width="3.7109375" customWidth="1"/>
    <col min="5644" max="5644" width="12.7109375" customWidth="1"/>
    <col min="5645" max="5645" width="52.7109375" customWidth="1"/>
    <col min="5646" max="5649" width="0" hidden="1" customWidth="1"/>
    <col min="5650" max="5650" width="12.28515625" customWidth="1"/>
    <col min="5651" max="5651" width="6.42578125" customWidth="1"/>
    <col min="5652" max="5652" width="12.28515625" customWidth="1"/>
    <col min="5653" max="5653" width="0" hidden="1" customWidth="1"/>
    <col min="5654" max="5654" width="3.7109375" customWidth="1"/>
    <col min="5655" max="5655" width="11.140625" bestFit="1" customWidth="1"/>
    <col min="5658" max="5658" width="11.140625" customWidth="1"/>
    <col min="5889" max="5896" width="0" hidden="1" customWidth="1"/>
    <col min="5897" max="5897" width="3.7109375" customWidth="1"/>
    <col min="5898" max="5898" width="3.85546875" customWidth="1"/>
    <col min="5899" max="5899" width="3.7109375" customWidth="1"/>
    <col min="5900" max="5900" width="12.7109375" customWidth="1"/>
    <col min="5901" max="5901" width="52.7109375" customWidth="1"/>
    <col min="5902" max="5905" width="0" hidden="1" customWidth="1"/>
    <col min="5906" max="5906" width="12.28515625" customWidth="1"/>
    <col min="5907" max="5907" width="6.42578125" customWidth="1"/>
    <col min="5908" max="5908" width="12.28515625" customWidth="1"/>
    <col min="5909" max="5909" width="0" hidden="1" customWidth="1"/>
    <col min="5910" max="5910" width="3.7109375" customWidth="1"/>
    <col min="5911" max="5911" width="11.140625" bestFit="1" customWidth="1"/>
    <col min="5914" max="5914" width="11.140625" customWidth="1"/>
    <col min="6145" max="6152" width="0" hidden="1" customWidth="1"/>
    <col min="6153" max="6153" width="3.7109375" customWidth="1"/>
    <col min="6154" max="6154" width="3.85546875" customWidth="1"/>
    <col min="6155" max="6155" width="3.7109375" customWidth="1"/>
    <col min="6156" max="6156" width="12.7109375" customWidth="1"/>
    <col min="6157" max="6157" width="52.7109375" customWidth="1"/>
    <col min="6158" max="6161" width="0" hidden="1" customWidth="1"/>
    <col min="6162" max="6162" width="12.28515625" customWidth="1"/>
    <col min="6163" max="6163" width="6.42578125" customWidth="1"/>
    <col min="6164" max="6164" width="12.28515625" customWidth="1"/>
    <col min="6165" max="6165" width="0" hidden="1" customWidth="1"/>
    <col min="6166" max="6166" width="3.7109375" customWidth="1"/>
    <col min="6167" max="6167" width="11.140625" bestFit="1" customWidth="1"/>
    <col min="6170" max="6170" width="11.140625" customWidth="1"/>
    <col min="6401" max="6408" width="0" hidden="1" customWidth="1"/>
    <col min="6409" max="6409" width="3.7109375" customWidth="1"/>
    <col min="6410" max="6410" width="3.85546875" customWidth="1"/>
    <col min="6411" max="6411" width="3.7109375" customWidth="1"/>
    <col min="6412" max="6412" width="12.7109375" customWidth="1"/>
    <col min="6413" max="6413" width="52.7109375" customWidth="1"/>
    <col min="6414" max="6417" width="0" hidden="1" customWidth="1"/>
    <col min="6418" max="6418" width="12.28515625" customWidth="1"/>
    <col min="6419" max="6419" width="6.42578125" customWidth="1"/>
    <col min="6420" max="6420" width="12.28515625" customWidth="1"/>
    <col min="6421" max="6421" width="0" hidden="1" customWidth="1"/>
    <col min="6422" max="6422" width="3.7109375" customWidth="1"/>
    <col min="6423" max="6423" width="11.140625" bestFit="1" customWidth="1"/>
    <col min="6426" max="6426" width="11.140625" customWidth="1"/>
    <col min="6657" max="6664" width="0" hidden="1" customWidth="1"/>
    <col min="6665" max="6665" width="3.7109375" customWidth="1"/>
    <col min="6666" max="6666" width="3.85546875" customWidth="1"/>
    <col min="6667" max="6667" width="3.7109375" customWidth="1"/>
    <col min="6668" max="6668" width="12.7109375" customWidth="1"/>
    <col min="6669" max="6669" width="52.7109375" customWidth="1"/>
    <col min="6670" max="6673" width="0" hidden="1" customWidth="1"/>
    <col min="6674" max="6674" width="12.28515625" customWidth="1"/>
    <col min="6675" max="6675" width="6.42578125" customWidth="1"/>
    <col min="6676" max="6676" width="12.28515625" customWidth="1"/>
    <col min="6677" max="6677" width="0" hidden="1" customWidth="1"/>
    <col min="6678" max="6678" width="3.7109375" customWidth="1"/>
    <col min="6679" max="6679" width="11.140625" bestFit="1" customWidth="1"/>
    <col min="6682" max="6682" width="11.140625" customWidth="1"/>
    <col min="6913" max="6920" width="0" hidden="1" customWidth="1"/>
    <col min="6921" max="6921" width="3.7109375" customWidth="1"/>
    <col min="6922" max="6922" width="3.85546875" customWidth="1"/>
    <col min="6923" max="6923" width="3.7109375" customWidth="1"/>
    <col min="6924" max="6924" width="12.7109375" customWidth="1"/>
    <col min="6925" max="6925" width="52.7109375" customWidth="1"/>
    <col min="6926" max="6929" width="0" hidden="1" customWidth="1"/>
    <col min="6930" max="6930" width="12.28515625" customWidth="1"/>
    <col min="6931" max="6931" width="6.42578125" customWidth="1"/>
    <col min="6932" max="6932" width="12.28515625" customWidth="1"/>
    <col min="6933" max="6933" width="0" hidden="1" customWidth="1"/>
    <col min="6934" max="6934" width="3.7109375" customWidth="1"/>
    <col min="6935" max="6935" width="11.140625" bestFit="1" customWidth="1"/>
    <col min="6938" max="6938" width="11.140625" customWidth="1"/>
    <col min="7169" max="7176" width="0" hidden="1" customWidth="1"/>
    <col min="7177" max="7177" width="3.7109375" customWidth="1"/>
    <col min="7178" max="7178" width="3.85546875" customWidth="1"/>
    <col min="7179" max="7179" width="3.7109375" customWidth="1"/>
    <col min="7180" max="7180" width="12.7109375" customWidth="1"/>
    <col min="7181" max="7181" width="52.7109375" customWidth="1"/>
    <col min="7182" max="7185" width="0" hidden="1" customWidth="1"/>
    <col min="7186" max="7186" width="12.28515625" customWidth="1"/>
    <col min="7187" max="7187" width="6.42578125" customWidth="1"/>
    <col min="7188" max="7188" width="12.28515625" customWidth="1"/>
    <col min="7189" max="7189" width="0" hidden="1" customWidth="1"/>
    <col min="7190" max="7190" width="3.7109375" customWidth="1"/>
    <col min="7191" max="7191" width="11.140625" bestFit="1" customWidth="1"/>
    <col min="7194" max="7194" width="11.140625" customWidth="1"/>
    <col min="7425" max="7432" width="0" hidden="1" customWidth="1"/>
    <col min="7433" max="7433" width="3.7109375" customWidth="1"/>
    <col min="7434" max="7434" width="3.85546875" customWidth="1"/>
    <col min="7435" max="7435" width="3.7109375" customWidth="1"/>
    <col min="7436" max="7436" width="12.7109375" customWidth="1"/>
    <col min="7437" max="7437" width="52.7109375" customWidth="1"/>
    <col min="7438" max="7441" width="0" hidden="1" customWidth="1"/>
    <col min="7442" max="7442" width="12.28515625" customWidth="1"/>
    <col min="7443" max="7443" width="6.42578125" customWidth="1"/>
    <col min="7444" max="7444" width="12.28515625" customWidth="1"/>
    <col min="7445" max="7445" width="0" hidden="1" customWidth="1"/>
    <col min="7446" max="7446" width="3.7109375" customWidth="1"/>
    <col min="7447" max="7447" width="11.140625" bestFit="1" customWidth="1"/>
    <col min="7450" max="7450" width="11.140625" customWidth="1"/>
    <col min="7681" max="7688" width="0" hidden="1" customWidth="1"/>
    <col min="7689" max="7689" width="3.7109375" customWidth="1"/>
    <col min="7690" max="7690" width="3.85546875" customWidth="1"/>
    <col min="7691" max="7691" width="3.7109375" customWidth="1"/>
    <col min="7692" max="7692" width="12.7109375" customWidth="1"/>
    <col min="7693" max="7693" width="52.7109375" customWidth="1"/>
    <col min="7694" max="7697" width="0" hidden="1" customWidth="1"/>
    <col min="7698" max="7698" width="12.28515625" customWidth="1"/>
    <col min="7699" max="7699" width="6.42578125" customWidth="1"/>
    <col min="7700" max="7700" width="12.28515625" customWidth="1"/>
    <col min="7701" max="7701" width="0" hidden="1" customWidth="1"/>
    <col min="7702" max="7702" width="3.7109375" customWidth="1"/>
    <col min="7703" max="7703" width="11.140625" bestFit="1" customWidth="1"/>
    <col min="7706" max="7706" width="11.140625" customWidth="1"/>
    <col min="7937" max="7944" width="0" hidden="1" customWidth="1"/>
    <col min="7945" max="7945" width="3.7109375" customWidth="1"/>
    <col min="7946" max="7946" width="3.85546875" customWidth="1"/>
    <col min="7947" max="7947" width="3.7109375" customWidth="1"/>
    <col min="7948" max="7948" width="12.7109375" customWidth="1"/>
    <col min="7949" max="7949" width="52.7109375" customWidth="1"/>
    <col min="7950" max="7953" width="0" hidden="1" customWidth="1"/>
    <col min="7954" max="7954" width="12.28515625" customWidth="1"/>
    <col min="7955" max="7955" width="6.42578125" customWidth="1"/>
    <col min="7956" max="7956" width="12.28515625" customWidth="1"/>
    <col min="7957" max="7957" width="0" hidden="1" customWidth="1"/>
    <col min="7958" max="7958" width="3.7109375" customWidth="1"/>
    <col min="7959" max="7959" width="11.140625" bestFit="1" customWidth="1"/>
    <col min="7962" max="7962" width="11.140625" customWidth="1"/>
    <col min="8193" max="8200" width="0" hidden="1" customWidth="1"/>
    <col min="8201" max="8201" width="3.7109375" customWidth="1"/>
    <col min="8202" max="8202" width="3.85546875" customWidth="1"/>
    <col min="8203" max="8203" width="3.7109375" customWidth="1"/>
    <col min="8204" max="8204" width="12.7109375" customWidth="1"/>
    <col min="8205" max="8205" width="52.7109375" customWidth="1"/>
    <col min="8206" max="8209" width="0" hidden="1" customWidth="1"/>
    <col min="8210" max="8210" width="12.28515625" customWidth="1"/>
    <col min="8211" max="8211" width="6.42578125" customWidth="1"/>
    <col min="8212" max="8212" width="12.28515625" customWidth="1"/>
    <col min="8213" max="8213" width="0" hidden="1" customWidth="1"/>
    <col min="8214" max="8214" width="3.7109375" customWidth="1"/>
    <col min="8215" max="8215" width="11.140625" bestFit="1" customWidth="1"/>
    <col min="8218" max="8218" width="11.140625" customWidth="1"/>
    <col min="8449" max="8456" width="0" hidden="1" customWidth="1"/>
    <col min="8457" max="8457" width="3.7109375" customWidth="1"/>
    <col min="8458" max="8458" width="3.85546875" customWidth="1"/>
    <col min="8459" max="8459" width="3.7109375" customWidth="1"/>
    <col min="8460" max="8460" width="12.7109375" customWidth="1"/>
    <col min="8461" max="8461" width="52.7109375" customWidth="1"/>
    <col min="8462" max="8465" width="0" hidden="1" customWidth="1"/>
    <col min="8466" max="8466" width="12.28515625" customWidth="1"/>
    <col min="8467" max="8467" width="6.42578125" customWidth="1"/>
    <col min="8468" max="8468" width="12.28515625" customWidth="1"/>
    <col min="8469" max="8469" width="0" hidden="1" customWidth="1"/>
    <col min="8470" max="8470" width="3.7109375" customWidth="1"/>
    <col min="8471" max="8471" width="11.140625" bestFit="1" customWidth="1"/>
    <col min="8474" max="8474" width="11.140625" customWidth="1"/>
    <col min="8705" max="8712" width="0" hidden="1" customWidth="1"/>
    <col min="8713" max="8713" width="3.7109375" customWidth="1"/>
    <col min="8714" max="8714" width="3.85546875" customWidth="1"/>
    <col min="8715" max="8715" width="3.7109375" customWidth="1"/>
    <col min="8716" max="8716" width="12.7109375" customWidth="1"/>
    <col min="8717" max="8717" width="52.7109375" customWidth="1"/>
    <col min="8718" max="8721" width="0" hidden="1" customWidth="1"/>
    <col min="8722" max="8722" width="12.28515625" customWidth="1"/>
    <col min="8723" max="8723" width="6.42578125" customWidth="1"/>
    <col min="8724" max="8724" width="12.28515625" customWidth="1"/>
    <col min="8725" max="8725" width="0" hidden="1" customWidth="1"/>
    <col min="8726" max="8726" width="3.7109375" customWidth="1"/>
    <col min="8727" max="8727" width="11.140625" bestFit="1" customWidth="1"/>
    <col min="8730" max="8730" width="11.140625" customWidth="1"/>
    <col min="8961" max="8968" width="0" hidden="1" customWidth="1"/>
    <col min="8969" max="8969" width="3.7109375" customWidth="1"/>
    <col min="8970" max="8970" width="3.85546875" customWidth="1"/>
    <col min="8971" max="8971" width="3.7109375" customWidth="1"/>
    <col min="8972" max="8972" width="12.7109375" customWidth="1"/>
    <col min="8973" max="8973" width="52.7109375" customWidth="1"/>
    <col min="8974" max="8977" width="0" hidden="1" customWidth="1"/>
    <col min="8978" max="8978" width="12.28515625" customWidth="1"/>
    <col min="8979" max="8979" width="6.42578125" customWidth="1"/>
    <col min="8980" max="8980" width="12.28515625" customWidth="1"/>
    <col min="8981" max="8981" width="0" hidden="1" customWidth="1"/>
    <col min="8982" max="8982" width="3.7109375" customWidth="1"/>
    <col min="8983" max="8983" width="11.140625" bestFit="1" customWidth="1"/>
    <col min="8986" max="8986" width="11.140625" customWidth="1"/>
    <col min="9217" max="9224" width="0" hidden="1" customWidth="1"/>
    <col min="9225" max="9225" width="3.7109375" customWidth="1"/>
    <col min="9226" max="9226" width="3.85546875" customWidth="1"/>
    <col min="9227" max="9227" width="3.7109375" customWidth="1"/>
    <col min="9228" max="9228" width="12.7109375" customWidth="1"/>
    <col min="9229" max="9229" width="52.7109375" customWidth="1"/>
    <col min="9230" max="9233" width="0" hidden="1" customWidth="1"/>
    <col min="9234" max="9234" width="12.28515625" customWidth="1"/>
    <col min="9235" max="9235" width="6.42578125" customWidth="1"/>
    <col min="9236" max="9236" width="12.28515625" customWidth="1"/>
    <col min="9237" max="9237" width="0" hidden="1" customWidth="1"/>
    <col min="9238" max="9238" width="3.7109375" customWidth="1"/>
    <col min="9239" max="9239" width="11.140625" bestFit="1" customWidth="1"/>
    <col min="9242" max="9242" width="11.140625" customWidth="1"/>
    <col min="9473" max="9480" width="0" hidden="1" customWidth="1"/>
    <col min="9481" max="9481" width="3.7109375" customWidth="1"/>
    <col min="9482" max="9482" width="3.85546875" customWidth="1"/>
    <col min="9483" max="9483" width="3.7109375" customWidth="1"/>
    <col min="9484" max="9484" width="12.7109375" customWidth="1"/>
    <col min="9485" max="9485" width="52.7109375" customWidth="1"/>
    <col min="9486" max="9489" width="0" hidden="1" customWidth="1"/>
    <col min="9490" max="9490" width="12.28515625" customWidth="1"/>
    <col min="9491" max="9491" width="6.42578125" customWidth="1"/>
    <col min="9492" max="9492" width="12.28515625" customWidth="1"/>
    <col min="9493" max="9493" width="0" hidden="1" customWidth="1"/>
    <col min="9494" max="9494" width="3.7109375" customWidth="1"/>
    <col min="9495" max="9495" width="11.140625" bestFit="1" customWidth="1"/>
    <col min="9498" max="9498" width="11.140625" customWidth="1"/>
    <col min="9729" max="9736" width="0" hidden="1" customWidth="1"/>
    <col min="9737" max="9737" width="3.7109375" customWidth="1"/>
    <col min="9738" max="9738" width="3.85546875" customWidth="1"/>
    <col min="9739" max="9739" width="3.7109375" customWidth="1"/>
    <col min="9740" max="9740" width="12.7109375" customWidth="1"/>
    <col min="9741" max="9741" width="52.7109375" customWidth="1"/>
    <col min="9742" max="9745" width="0" hidden="1" customWidth="1"/>
    <col min="9746" max="9746" width="12.28515625" customWidth="1"/>
    <col min="9747" max="9747" width="6.42578125" customWidth="1"/>
    <col min="9748" max="9748" width="12.28515625" customWidth="1"/>
    <col min="9749" max="9749" width="0" hidden="1" customWidth="1"/>
    <col min="9750" max="9750" width="3.7109375" customWidth="1"/>
    <col min="9751" max="9751" width="11.140625" bestFit="1" customWidth="1"/>
    <col min="9754" max="9754" width="11.140625" customWidth="1"/>
    <col min="9985" max="9992" width="0" hidden="1" customWidth="1"/>
    <col min="9993" max="9993" width="3.7109375" customWidth="1"/>
    <col min="9994" max="9994" width="3.85546875" customWidth="1"/>
    <col min="9995" max="9995" width="3.7109375" customWidth="1"/>
    <col min="9996" max="9996" width="12.7109375" customWidth="1"/>
    <col min="9997" max="9997" width="52.7109375" customWidth="1"/>
    <col min="9998" max="10001" width="0" hidden="1" customWidth="1"/>
    <col min="10002" max="10002" width="12.28515625" customWidth="1"/>
    <col min="10003" max="10003" width="6.42578125" customWidth="1"/>
    <col min="10004" max="10004" width="12.28515625" customWidth="1"/>
    <col min="10005" max="10005" width="0" hidden="1" customWidth="1"/>
    <col min="10006" max="10006" width="3.7109375" customWidth="1"/>
    <col min="10007" max="10007" width="11.140625" bestFit="1" customWidth="1"/>
    <col min="10010" max="10010" width="11.140625" customWidth="1"/>
    <col min="10241" max="10248" width="0" hidden="1" customWidth="1"/>
    <col min="10249" max="10249" width="3.7109375" customWidth="1"/>
    <col min="10250" max="10250" width="3.85546875" customWidth="1"/>
    <col min="10251" max="10251" width="3.7109375" customWidth="1"/>
    <col min="10252" max="10252" width="12.7109375" customWidth="1"/>
    <col min="10253" max="10253" width="52.7109375" customWidth="1"/>
    <col min="10254" max="10257" width="0" hidden="1" customWidth="1"/>
    <col min="10258" max="10258" width="12.28515625" customWidth="1"/>
    <col min="10259" max="10259" width="6.42578125" customWidth="1"/>
    <col min="10260" max="10260" width="12.28515625" customWidth="1"/>
    <col min="10261" max="10261" width="0" hidden="1" customWidth="1"/>
    <col min="10262" max="10262" width="3.7109375" customWidth="1"/>
    <col min="10263" max="10263" width="11.140625" bestFit="1" customWidth="1"/>
    <col min="10266" max="10266" width="11.140625" customWidth="1"/>
    <col min="10497" max="10504" width="0" hidden="1" customWidth="1"/>
    <col min="10505" max="10505" width="3.7109375" customWidth="1"/>
    <col min="10506" max="10506" width="3.85546875" customWidth="1"/>
    <col min="10507" max="10507" width="3.7109375" customWidth="1"/>
    <col min="10508" max="10508" width="12.7109375" customWidth="1"/>
    <col min="10509" max="10509" width="52.7109375" customWidth="1"/>
    <col min="10510" max="10513" width="0" hidden="1" customWidth="1"/>
    <col min="10514" max="10514" width="12.28515625" customWidth="1"/>
    <col min="10515" max="10515" width="6.42578125" customWidth="1"/>
    <col min="10516" max="10516" width="12.28515625" customWidth="1"/>
    <col min="10517" max="10517" width="0" hidden="1" customWidth="1"/>
    <col min="10518" max="10518" width="3.7109375" customWidth="1"/>
    <col min="10519" max="10519" width="11.140625" bestFit="1" customWidth="1"/>
    <col min="10522" max="10522" width="11.140625" customWidth="1"/>
    <col min="10753" max="10760" width="0" hidden="1" customWidth="1"/>
    <col min="10761" max="10761" width="3.7109375" customWidth="1"/>
    <col min="10762" max="10762" width="3.85546875" customWidth="1"/>
    <col min="10763" max="10763" width="3.7109375" customWidth="1"/>
    <col min="10764" max="10764" width="12.7109375" customWidth="1"/>
    <col min="10765" max="10765" width="52.7109375" customWidth="1"/>
    <col min="10766" max="10769" width="0" hidden="1" customWidth="1"/>
    <col min="10770" max="10770" width="12.28515625" customWidth="1"/>
    <col min="10771" max="10771" width="6.42578125" customWidth="1"/>
    <col min="10772" max="10772" width="12.28515625" customWidth="1"/>
    <col min="10773" max="10773" width="0" hidden="1" customWidth="1"/>
    <col min="10774" max="10774" width="3.7109375" customWidth="1"/>
    <col min="10775" max="10775" width="11.140625" bestFit="1" customWidth="1"/>
    <col min="10778" max="10778" width="11.140625" customWidth="1"/>
    <col min="11009" max="11016" width="0" hidden="1" customWidth="1"/>
    <col min="11017" max="11017" width="3.7109375" customWidth="1"/>
    <col min="11018" max="11018" width="3.85546875" customWidth="1"/>
    <col min="11019" max="11019" width="3.7109375" customWidth="1"/>
    <col min="11020" max="11020" width="12.7109375" customWidth="1"/>
    <col min="11021" max="11021" width="52.7109375" customWidth="1"/>
    <col min="11022" max="11025" width="0" hidden="1" customWidth="1"/>
    <col min="11026" max="11026" width="12.28515625" customWidth="1"/>
    <col min="11027" max="11027" width="6.42578125" customWidth="1"/>
    <col min="11028" max="11028" width="12.28515625" customWidth="1"/>
    <col min="11029" max="11029" width="0" hidden="1" customWidth="1"/>
    <col min="11030" max="11030" width="3.7109375" customWidth="1"/>
    <col min="11031" max="11031" width="11.140625" bestFit="1" customWidth="1"/>
    <col min="11034" max="11034" width="11.140625" customWidth="1"/>
    <col min="11265" max="11272" width="0" hidden="1" customWidth="1"/>
    <col min="11273" max="11273" width="3.7109375" customWidth="1"/>
    <col min="11274" max="11274" width="3.85546875" customWidth="1"/>
    <col min="11275" max="11275" width="3.7109375" customWidth="1"/>
    <col min="11276" max="11276" width="12.7109375" customWidth="1"/>
    <col min="11277" max="11277" width="52.7109375" customWidth="1"/>
    <col min="11278" max="11281" width="0" hidden="1" customWidth="1"/>
    <col min="11282" max="11282" width="12.28515625" customWidth="1"/>
    <col min="11283" max="11283" width="6.42578125" customWidth="1"/>
    <col min="11284" max="11284" width="12.28515625" customWidth="1"/>
    <col min="11285" max="11285" width="0" hidden="1" customWidth="1"/>
    <col min="11286" max="11286" width="3.7109375" customWidth="1"/>
    <col min="11287" max="11287" width="11.140625" bestFit="1" customWidth="1"/>
    <col min="11290" max="11290" width="11.140625" customWidth="1"/>
    <col min="11521" max="11528" width="0" hidden="1" customWidth="1"/>
    <col min="11529" max="11529" width="3.7109375" customWidth="1"/>
    <col min="11530" max="11530" width="3.85546875" customWidth="1"/>
    <col min="11531" max="11531" width="3.7109375" customWidth="1"/>
    <col min="11532" max="11532" width="12.7109375" customWidth="1"/>
    <col min="11533" max="11533" width="52.7109375" customWidth="1"/>
    <col min="11534" max="11537" width="0" hidden="1" customWidth="1"/>
    <col min="11538" max="11538" width="12.28515625" customWidth="1"/>
    <col min="11539" max="11539" width="6.42578125" customWidth="1"/>
    <col min="11540" max="11540" width="12.28515625" customWidth="1"/>
    <col min="11541" max="11541" width="0" hidden="1" customWidth="1"/>
    <col min="11542" max="11542" width="3.7109375" customWidth="1"/>
    <col min="11543" max="11543" width="11.140625" bestFit="1" customWidth="1"/>
    <col min="11546" max="11546" width="11.140625" customWidth="1"/>
    <col min="11777" max="11784" width="0" hidden="1" customWidth="1"/>
    <col min="11785" max="11785" width="3.7109375" customWidth="1"/>
    <col min="11786" max="11786" width="3.85546875" customWidth="1"/>
    <col min="11787" max="11787" width="3.7109375" customWidth="1"/>
    <col min="11788" max="11788" width="12.7109375" customWidth="1"/>
    <col min="11789" max="11789" width="52.7109375" customWidth="1"/>
    <col min="11790" max="11793" width="0" hidden="1" customWidth="1"/>
    <col min="11794" max="11794" width="12.28515625" customWidth="1"/>
    <col min="11795" max="11795" width="6.42578125" customWidth="1"/>
    <col min="11796" max="11796" width="12.28515625" customWidth="1"/>
    <col min="11797" max="11797" width="0" hidden="1" customWidth="1"/>
    <col min="11798" max="11798" width="3.7109375" customWidth="1"/>
    <col min="11799" max="11799" width="11.140625" bestFit="1" customWidth="1"/>
    <col min="11802" max="11802" width="11.140625" customWidth="1"/>
    <col min="12033" max="12040" width="0" hidden="1" customWidth="1"/>
    <col min="12041" max="12041" width="3.7109375" customWidth="1"/>
    <col min="12042" max="12042" width="3.85546875" customWidth="1"/>
    <col min="12043" max="12043" width="3.7109375" customWidth="1"/>
    <col min="12044" max="12044" width="12.7109375" customWidth="1"/>
    <col min="12045" max="12045" width="52.7109375" customWidth="1"/>
    <col min="12046" max="12049" width="0" hidden="1" customWidth="1"/>
    <col min="12050" max="12050" width="12.28515625" customWidth="1"/>
    <col min="12051" max="12051" width="6.42578125" customWidth="1"/>
    <col min="12052" max="12052" width="12.28515625" customWidth="1"/>
    <col min="12053" max="12053" width="0" hidden="1" customWidth="1"/>
    <col min="12054" max="12054" width="3.7109375" customWidth="1"/>
    <col min="12055" max="12055" width="11.140625" bestFit="1" customWidth="1"/>
    <col min="12058" max="12058" width="11.140625" customWidth="1"/>
    <col min="12289" max="12296" width="0" hidden="1" customWidth="1"/>
    <col min="12297" max="12297" width="3.7109375" customWidth="1"/>
    <col min="12298" max="12298" width="3.85546875" customWidth="1"/>
    <col min="12299" max="12299" width="3.7109375" customWidth="1"/>
    <col min="12300" max="12300" width="12.7109375" customWidth="1"/>
    <col min="12301" max="12301" width="52.7109375" customWidth="1"/>
    <col min="12302" max="12305" width="0" hidden="1" customWidth="1"/>
    <col min="12306" max="12306" width="12.28515625" customWidth="1"/>
    <col min="12307" max="12307" width="6.42578125" customWidth="1"/>
    <col min="12308" max="12308" width="12.28515625" customWidth="1"/>
    <col min="12309" max="12309" width="0" hidden="1" customWidth="1"/>
    <col min="12310" max="12310" width="3.7109375" customWidth="1"/>
    <col min="12311" max="12311" width="11.140625" bestFit="1" customWidth="1"/>
    <col min="12314" max="12314" width="11.140625" customWidth="1"/>
    <col min="12545" max="12552" width="0" hidden="1" customWidth="1"/>
    <col min="12553" max="12553" width="3.7109375" customWidth="1"/>
    <col min="12554" max="12554" width="3.85546875" customWidth="1"/>
    <col min="12555" max="12555" width="3.7109375" customWidth="1"/>
    <col min="12556" max="12556" width="12.7109375" customWidth="1"/>
    <col min="12557" max="12557" width="52.7109375" customWidth="1"/>
    <col min="12558" max="12561" width="0" hidden="1" customWidth="1"/>
    <col min="12562" max="12562" width="12.28515625" customWidth="1"/>
    <col min="12563" max="12563" width="6.42578125" customWidth="1"/>
    <col min="12564" max="12564" width="12.28515625" customWidth="1"/>
    <col min="12565" max="12565" width="0" hidden="1" customWidth="1"/>
    <col min="12566" max="12566" width="3.7109375" customWidth="1"/>
    <col min="12567" max="12567" width="11.140625" bestFit="1" customWidth="1"/>
    <col min="12570" max="12570" width="11.140625" customWidth="1"/>
    <col min="12801" max="12808" width="0" hidden="1" customWidth="1"/>
    <col min="12809" max="12809" width="3.7109375" customWidth="1"/>
    <col min="12810" max="12810" width="3.85546875" customWidth="1"/>
    <col min="12811" max="12811" width="3.7109375" customWidth="1"/>
    <col min="12812" max="12812" width="12.7109375" customWidth="1"/>
    <col min="12813" max="12813" width="52.7109375" customWidth="1"/>
    <col min="12814" max="12817" width="0" hidden="1" customWidth="1"/>
    <col min="12818" max="12818" width="12.28515625" customWidth="1"/>
    <col min="12819" max="12819" width="6.42578125" customWidth="1"/>
    <col min="12820" max="12820" width="12.28515625" customWidth="1"/>
    <col min="12821" max="12821" width="0" hidden="1" customWidth="1"/>
    <col min="12822" max="12822" width="3.7109375" customWidth="1"/>
    <col min="12823" max="12823" width="11.140625" bestFit="1" customWidth="1"/>
    <col min="12826" max="12826" width="11.140625" customWidth="1"/>
    <col min="13057" max="13064" width="0" hidden="1" customWidth="1"/>
    <col min="13065" max="13065" width="3.7109375" customWidth="1"/>
    <col min="13066" max="13066" width="3.85546875" customWidth="1"/>
    <col min="13067" max="13067" width="3.7109375" customWidth="1"/>
    <col min="13068" max="13068" width="12.7109375" customWidth="1"/>
    <col min="13069" max="13069" width="52.7109375" customWidth="1"/>
    <col min="13070" max="13073" width="0" hidden="1" customWidth="1"/>
    <col min="13074" max="13074" width="12.28515625" customWidth="1"/>
    <col min="13075" max="13075" width="6.42578125" customWidth="1"/>
    <col min="13076" max="13076" width="12.28515625" customWidth="1"/>
    <col min="13077" max="13077" width="0" hidden="1" customWidth="1"/>
    <col min="13078" max="13078" width="3.7109375" customWidth="1"/>
    <col min="13079" max="13079" width="11.140625" bestFit="1" customWidth="1"/>
    <col min="13082" max="13082" width="11.140625" customWidth="1"/>
    <col min="13313" max="13320" width="0" hidden="1" customWidth="1"/>
    <col min="13321" max="13321" width="3.7109375" customWidth="1"/>
    <col min="13322" max="13322" width="3.85546875" customWidth="1"/>
    <col min="13323" max="13323" width="3.7109375" customWidth="1"/>
    <col min="13324" max="13324" width="12.7109375" customWidth="1"/>
    <col min="13325" max="13325" width="52.7109375" customWidth="1"/>
    <col min="13326" max="13329" width="0" hidden="1" customWidth="1"/>
    <col min="13330" max="13330" width="12.28515625" customWidth="1"/>
    <col min="13331" max="13331" width="6.42578125" customWidth="1"/>
    <col min="13332" max="13332" width="12.28515625" customWidth="1"/>
    <col min="13333" max="13333" width="0" hidden="1" customWidth="1"/>
    <col min="13334" max="13334" width="3.7109375" customWidth="1"/>
    <col min="13335" max="13335" width="11.140625" bestFit="1" customWidth="1"/>
    <col min="13338" max="13338" width="11.140625" customWidth="1"/>
    <col min="13569" max="13576" width="0" hidden="1" customWidth="1"/>
    <col min="13577" max="13577" width="3.7109375" customWidth="1"/>
    <col min="13578" max="13578" width="3.85546875" customWidth="1"/>
    <col min="13579" max="13579" width="3.7109375" customWidth="1"/>
    <col min="13580" max="13580" width="12.7109375" customWidth="1"/>
    <col min="13581" max="13581" width="52.7109375" customWidth="1"/>
    <col min="13582" max="13585" width="0" hidden="1" customWidth="1"/>
    <col min="13586" max="13586" width="12.28515625" customWidth="1"/>
    <col min="13587" max="13587" width="6.42578125" customWidth="1"/>
    <col min="13588" max="13588" width="12.28515625" customWidth="1"/>
    <col min="13589" max="13589" width="0" hidden="1" customWidth="1"/>
    <col min="13590" max="13590" width="3.7109375" customWidth="1"/>
    <col min="13591" max="13591" width="11.140625" bestFit="1" customWidth="1"/>
    <col min="13594" max="13594" width="11.140625" customWidth="1"/>
    <col min="13825" max="13832" width="0" hidden="1" customWidth="1"/>
    <col min="13833" max="13833" width="3.7109375" customWidth="1"/>
    <col min="13834" max="13834" width="3.85546875" customWidth="1"/>
    <col min="13835" max="13835" width="3.7109375" customWidth="1"/>
    <col min="13836" max="13836" width="12.7109375" customWidth="1"/>
    <col min="13837" max="13837" width="52.7109375" customWidth="1"/>
    <col min="13838" max="13841" width="0" hidden="1" customWidth="1"/>
    <col min="13842" max="13842" width="12.28515625" customWidth="1"/>
    <col min="13843" max="13843" width="6.42578125" customWidth="1"/>
    <col min="13844" max="13844" width="12.28515625" customWidth="1"/>
    <col min="13845" max="13845" width="0" hidden="1" customWidth="1"/>
    <col min="13846" max="13846" width="3.7109375" customWidth="1"/>
    <col min="13847" max="13847" width="11.140625" bestFit="1" customWidth="1"/>
    <col min="13850" max="13850" width="11.140625" customWidth="1"/>
    <col min="14081" max="14088" width="0" hidden="1" customWidth="1"/>
    <col min="14089" max="14089" width="3.7109375" customWidth="1"/>
    <col min="14090" max="14090" width="3.85546875" customWidth="1"/>
    <col min="14091" max="14091" width="3.7109375" customWidth="1"/>
    <col min="14092" max="14092" width="12.7109375" customWidth="1"/>
    <col min="14093" max="14093" width="52.7109375" customWidth="1"/>
    <col min="14094" max="14097" width="0" hidden="1" customWidth="1"/>
    <col min="14098" max="14098" width="12.28515625" customWidth="1"/>
    <col min="14099" max="14099" width="6.42578125" customWidth="1"/>
    <col min="14100" max="14100" width="12.28515625" customWidth="1"/>
    <col min="14101" max="14101" width="0" hidden="1" customWidth="1"/>
    <col min="14102" max="14102" width="3.7109375" customWidth="1"/>
    <col min="14103" max="14103" width="11.140625" bestFit="1" customWidth="1"/>
    <col min="14106" max="14106" width="11.140625" customWidth="1"/>
    <col min="14337" max="14344" width="0" hidden="1" customWidth="1"/>
    <col min="14345" max="14345" width="3.7109375" customWidth="1"/>
    <col min="14346" max="14346" width="3.85546875" customWidth="1"/>
    <col min="14347" max="14347" width="3.7109375" customWidth="1"/>
    <col min="14348" max="14348" width="12.7109375" customWidth="1"/>
    <col min="14349" max="14349" width="52.7109375" customWidth="1"/>
    <col min="14350" max="14353" width="0" hidden="1" customWidth="1"/>
    <col min="14354" max="14354" width="12.28515625" customWidth="1"/>
    <col min="14355" max="14355" width="6.42578125" customWidth="1"/>
    <col min="14356" max="14356" width="12.28515625" customWidth="1"/>
    <col min="14357" max="14357" width="0" hidden="1" customWidth="1"/>
    <col min="14358" max="14358" width="3.7109375" customWidth="1"/>
    <col min="14359" max="14359" width="11.140625" bestFit="1" customWidth="1"/>
    <col min="14362" max="14362" width="11.140625" customWidth="1"/>
    <col min="14593" max="14600" width="0" hidden="1" customWidth="1"/>
    <col min="14601" max="14601" width="3.7109375" customWidth="1"/>
    <col min="14602" max="14602" width="3.85546875" customWidth="1"/>
    <col min="14603" max="14603" width="3.7109375" customWidth="1"/>
    <col min="14604" max="14604" width="12.7109375" customWidth="1"/>
    <col min="14605" max="14605" width="52.7109375" customWidth="1"/>
    <col min="14606" max="14609" width="0" hidden="1" customWidth="1"/>
    <col min="14610" max="14610" width="12.28515625" customWidth="1"/>
    <col min="14611" max="14611" width="6.42578125" customWidth="1"/>
    <col min="14612" max="14612" width="12.28515625" customWidth="1"/>
    <col min="14613" max="14613" width="0" hidden="1" customWidth="1"/>
    <col min="14614" max="14614" width="3.7109375" customWidth="1"/>
    <col min="14615" max="14615" width="11.140625" bestFit="1" customWidth="1"/>
    <col min="14618" max="14618" width="11.140625" customWidth="1"/>
    <col min="14849" max="14856" width="0" hidden="1" customWidth="1"/>
    <col min="14857" max="14857" width="3.7109375" customWidth="1"/>
    <col min="14858" max="14858" width="3.85546875" customWidth="1"/>
    <col min="14859" max="14859" width="3.7109375" customWidth="1"/>
    <col min="14860" max="14860" width="12.7109375" customWidth="1"/>
    <col min="14861" max="14861" width="52.7109375" customWidth="1"/>
    <col min="14862" max="14865" width="0" hidden="1" customWidth="1"/>
    <col min="14866" max="14866" width="12.28515625" customWidth="1"/>
    <col min="14867" max="14867" width="6.42578125" customWidth="1"/>
    <col min="14868" max="14868" width="12.28515625" customWidth="1"/>
    <col min="14869" max="14869" width="0" hidden="1" customWidth="1"/>
    <col min="14870" max="14870" width="3.7109375" customWidth="1"/>
    <col min="14871" max="14871" width="11.140625" bestFit="1" customWidth="1"/>
    <col min="14874" max="14874" width="11.140625" customWidth="1"/>
    <col min="15105" max="15112" width="0" hidden="1" customWidth="1"/>
    <col min="15113" max="15113" width="3.7109375" customWidth="1"/>
    <col min="15114" max="15114" width="3.85546875" customWidth="1"/>
    <col min="15115" max="15115" width="3.7109375" customWidth="1"/>
    <col min="15116" max="15116" width="12.7109375" customWidth="1"/>
    <col min="15117" max="15117" width="52.7109375" customWidth="1"/>
    <col min="15118" max="15121" width="0" hidden="1" customWidth="1"/>
    <col min="15122" max="15122" width="12.28515625" customWidth="1"/>
    <col min="15123" max="15123" width="6.42578125" customWidth="1"/>
    <col min="15124" max="15124" width="12.28515625" customWidth="1"/>
    <col min="15125" max="15125" width="0" hidden="1" customWidth="1"/>
    <col min="15126" max="15126" width="3.7109375" customWidth="1"/>
    <col min="15127" max="15127" width="11.140625" bestFit="1" customWidth="1"/>
    <col min="15130" max="15130" width="11.140625" customWidth="1"/>
    <col min="15361" max="15368" width="0" hidden="1" customWidth="1"/>
    <col min="15369" max="15369" width="3.7109375" customWidth="1"/>
    <col min="15370" max="15370" width="3.85546875" customWidth="1"/>
    <col min="15371" max="15371" width="3.7109375" customWidth="1"/>
    <col min="15372" max="15372" width="12.7109375" customWidth="1"/>
    <col min="15373" max="15373" width="52.7109375" customWidth="1"/>
    <col min="15374" max="15377" width="0" hidden="1" customWidth="1"/>
    <col min="15378" max="15378" width="12.28515625" customWidth="1"/>
    <col min="15379" max="15379" width="6.42578125" customWidth="1"/>
    <col min="15380" max="15380" width="12.28515625" customWidth="1"/>
    <col min="15381" max="15381" width="0" hidden="1" customWidth="1"/>
    <col min="15382" max="15382" width="3.7109375" customWidth="1"/>
    <col min="15383" max="15383" width="11.140625" bestFit="1" customWidth="1"/>
    <col min="15386" max="15386" width="11.140625" customWidth="1"/>
    <col min="15617" max="15624" width="0" hidden="1" customWidth="1"/>
    <col min="15625" max="15625" width="3.7109375" customWidth="1"/>
    <col min="15626" max="15626" width="3.85546875" customWidth="1"/>
    <col min="15627" max="15627" width="3.7109375" customWidth="1"/>
    <col min="15628" max="15628" width="12.7109375" customWidth="1"/>
    <col min="15629" max="15629" width="52.7109375" customWidth="1"/>
    <col min="15630" max="15633" width="0" hidden="1" customWidth="1"/>
    <col min="15634" max="15634" width="12.28515625" customWidth="1"/>
    <col min="15635" max="15635" width="6.42578125" customWidth="1"/>
    <col min="15636" max="15636" width="12.28515625" customWidth="1"/>
    <col min="15637" max="15637" width="0" hidden="1" customWidth="1"/>
    <col min="15638" max="15638" width="3.7109375" customWidth="1"/>
    <col min="15639" max="15639" width="11.140625" bestFit="1" customWidth="1"/>
    <col min="15642" max="15642" width="11.140625" customWidth="1"/>
    <col min="15873" max="15880" width="0" hidden="1" customWidth="1"/>
    <col min="15881" max="15881" width="3.7109375" customWidth="1"/>
    <col min="15882" max="15882" width="3.85546875" customWidth="1"/>
    <col min="15883" max="15883" width="3.7109375" customWidth="1"/>
    <col min="15884" max="15884" width="12.7109375" customWidth="1"/>
    <col min="15885" max="15885" width="52.7109375" customWidth="1"/>
    <col min="15886" max="15889" width="0" hidden="1" customWidth="1"/>
    <col min="15890" max="15890" width="12.28515625" customWidth="1"/>
    <col min="15891" max="15891" width="6.42578125" customWidth="1"/>
    <col min="15892" max="15892" width="12.28515625" customWidth="1"/>
    <col min="15893" max="15893" width="0" hidden="1" customWidth="1"/>
    <col min="15894" max="15894" width="3.7109375" customWidth="1"/>
    <col min="15895" max="15895" width="11.140625" bestFit="1" customWidth="1"/>
    <col min="15898" max="15898" width="11.140625" customWidth="1"/>
    <col min="16129" max="16136" width="0" hidden="1" customWidth="1"/>
    <col min="16137" max="16137" width="3.7109375" customWidth="1"/>
    <col min="16138" max="16138" width="3.85546875" customWidth="1"/>
    <col min="16139" max="16139" width="3.7109375" customWidth="1"/>
    <col min="16140" max="16140" width="12.7109375" customWidth="1"/>
    <col min="16141" max="16141" width="52.7109375" customWidth="1"/>
    <col min="16142" max="16145" width="0" hidden="1" customWidth="1"/>
    <col min="16146" max="16146" width="12.28515625" customWidth="1"/>
    <col min="16147" max="16147" width="6.42578125" customWidth="1"/>
    <col min="16148" max="16148" width="12.28515625" customWidth="1"/>
    <col min="16149" max="16149" width="0" hidden="1" customWidth="1"/>
    <col min="16150" max="16150" width="3.7109375" customWidth="1"/>
    <col min="16151" max="16151" width="11.140625" bestFit="1" customWidth="1"/>
    <col min="16154" max="16154" width="11.140625" customWidth="1"/>
  </cols>
  <sheetData>
    <row r="1" spans="12:23" hidden="1"/>
    <row r="2" spans="12:23" hidden="1"/>
    <row r="3" spans="12:23" hidden="1"/>
    <row r="4" spans="12:23" ht="3" customHeight="1"/>
    <row r="5" spans="12:23" ht="22.5" customHeight="1">
      <c r="L5" s="1" t="s">
        <v>629</v>
      </c>
      <c r="M5" s="1"/>
      <c r="N5" s="1"/>
      <c r="O5" s="1"/>
      <c r="P5" s="1"/>
      <c r="Q5" s="1"/>
      <c r="R5" s="1"/>
      <c r="S5" s="1"/>
      <c r="T5" s="1"/>
    </row>
    <row r="6" spans="12:23" ht="3" customHeight="1"/>
    <row r="7" spans="12:23">
      <c r="M7" t="s">
        <v>741</v>
      </c>
      <c r="O7" s="1" t="s">
        <v>84</v>
      </c>
      <c r="P7" s="1"/>
    </row>
    <row r="9" spans="12:23">
      <c r="M9" t="s">
        <v>501</v>
      </c>
      <c r="O9" s="1" t="str">
        <f>IF(NameOrPr_ch="",IF(NameOrPr="","",NameOrPr),NameOrPr_ch)</f>
        <v>Комитет по тарифам и ценовой политике ЛО</v>
      </c>
      <c r="P9" s="1"/>
      <c r="Q9" s="1"/>
      <c r="R9" s="1"/>
      <c r="S9" s="1"/>
      <c r="T9" s="1"/>
    </row>
    <row r="10" spans="12:23">
      <c r="M10" t="s">
        <v>594</v>
      </c>
      <c r="O10" s="1" t="str">
        <f>IF(datePr_ch="",IF(datePr="","",datePr),datePr_ch)</f>
        <v>25.11.2022</v>
      </c>
      <c r="P10" s="1"/>
      <c r="Q10" s="1"/>
      <c r="R10" s="1"/>
      <c r="S10" s="1"/>
      <c r="T10" s="1"/>
    </row>
    <row r="11" spans="12:23">
      <c r="M11" t="s">
        <v>593</v>
      </c>
      <c r="O11" s="1" t="str">
        <f>IF(numberPr_ch="",IF(numberPr="","",numberPr),numberPr_ch)</f>
        <v>№472-п от 25.11.2022 г.; №513-п от 28.11.2022 г.</v>
      </c>
      <c r="P11" s="1"/>
      <c r="Q11" s="1"/>
      <c r="R11" s="1"/>
      <c r="S11" s="1"/>
      <c r="T11" s="1"/>
    </row>
    <row r="12" spans="12:23">
      <c r="M12" t="s">
        <v>500</v>
      </c>
      <c r="O12" s="1" t="str">
        <f>IF(IstPub_ch="",IF(IstPub="","",IstPub),IstPub_ch)</f>
        <v>https://tarif.lenobl.ru</v>
      </c>
      <c r="P12" s="1"/>
      <c r="Q12" s="1"/>
      <c r="R12" s="1"/>
      <c r="S12" s="1"/>
      <c r="T12" s="1"/>
    </row>
    <row r="13" spans="12:23" hidden="1">
      <c r="L13" s="1"/>
      <c r="M13" s="1"/>
      <c r="U13" t="s">
        <v>372</v>
      </c>
    </row>
    <row r="14" spans="12:23">
      <c r="O14" s="1"/>
      <c r="P14" s="1"/>
      <c r="Q14" s="1"/>
      <c r="R14" s="1"/>
      <c r="S14" s="1"/>
      <c r="T14" s="1"/>
      <c r="U14" s="1"/>
    </row>
    <row r="15" spans="12:23">
      <c r="L15" s="1" t="s">
        <v>453</v>
      </c>
      <c r="M15" s="1"/>
      <c r="N15" s="1"/>
      <c r="O15" s="1"/>
      <c r="P15" s="1"/>
      <c r="Q15" s="1"/>
      <c r="R15" s="1"/>
      <c r="S15" s="1"/>
      <c r="T15" s="1"/>
      <c r="U15" s="1"/>
      <c r="V15" s="1"/>
      <c r="W15" s="1" t="s">
        <v>454</v>
      </c>
    </row>
    <row r="16" spans="12:23" ht="14.25" customHeight="1">
      <c r="L16" s="1" t="s">
        <v>91</v>
      </c>
      <c r="M16" s="1" t="s">
        <v>637</v>
      </c>
      <c r="O16" s="1" t="s">
        <v>639</v>
      </c>
      <c r="P16" s="1"/>
      <c r="Q16" s="1"/>
      <c r="R16" s="1"/>
      <c r="S16" s="1"/>
      <c r="T16" s="1"/>
      <c r="U16" s="1" t="s">
        <v>340</v>
      </c>
      <c r="V16" s="1" t="s">
        <v>274</v>
      </c>
      <c r="W16" s="1"/>
    </row>
    <row r="17" spans="1:26" ht="14.25" customHeight="1">
      <c r="L17" s="1"/>
      <c r="M17" s="1"/>
      <c r="O17" s="1" t="s">
        <v>603</v>
      </c>
      <c r="P17" s="1" t="s">
        <v>270</v>
      </c>
      <c r="Q17" s="1"/>
      <c r="R17" s="1" t="s">
        <v>652</v>
      </c>
      <c r="S17" s="1"/>
      <c r="T17" s="1"/>
      <c r="U17" s="1"/>
      <c r="V17" s="1"/>
      <c r="W17" s="1"/>
    </row>
    <row r="18" spans="1:26" ht="33.75" customHeight="1">
      <c r="L18" s="1"/>
      <c r="M18" s="1"/>
      <c r="O18" s="1"/>
      <c r="P18" t="s">
        <v>604</v>
      </c>
      <c r="Q18" t="s">
        <v>6</v>
      </c>
      <c r="R18" t="s">
        <v>273</v>
      </c>
      <c r="S18" s="1" t="s">
        <v>272</v>
      </c>
      <c r="T18" s="1"/>
      <c r="U18" s="1"/>
      <c r="V18" s="1"/>
      <c r="W18" s="1"/>
    </row>
    <row r="19" spans="1:26">
      <c r="K19">
        <v>1</v>
      </c>
      <c r="L19" t="s">
        <v>92</v>
      </c>
      <c r="M19" t="s">
        <v>48</v>
      </c>
      <c r="N19" t="str">
        <f ca="1">OFFSET(N19,0,-1)</f>
        <v>2</v>
      </c>
      <c r="O19">
        <f ca="1">OFFSET(O19,0,-1)+1</f>
        <v>3</v>
      </c>
      <c r="P19">
        <f ca="1">OFFSET(P19,0,-1)+1</f>
        <v>4</v>
      </c>
      <c r="Q19">
        <f ca="1">OFFSET(Q19,0,-1)+1</f>
        <v>5</v>
      </c>
      <c r="R19">
        <f ca="1">OFFSET(R19,0,-1)+1</f>
        <v>6</v>
      </c>
      <c r="S19" s="1">
        <f ca="1">OFFSET(S19,0,-1)+1</f>
        <v>7</v>
      </c>
      <c r="T19" s="1"/>
      <c r="U19">
        <f ca="1">OFFSET(U19,0,-2)+1</f>
        <v>8</v>
      </c>
      <c r="V19">
        <f ca="1">OFFSET(V19,0,-1)</f>
        <v>8</v>
      </c>
      <c r="W19">
        <f ca="1">OFFSET(W19,0,-1)+1</f>
        <v>9</v>
      </c>
    </row>
    <row r="20" spans="1:26">
      <c r="A20" s="1">
        <v>1</v>
      </c>
      <c r="L20">
        <f>mergeValue(A20)</f>
        <v>1</v>
      </c>
      <c r="M20" t="s">
        <v>20</v>
      </c>
      <c r="O20" s="1"/>
      <c r="P20" s="1"/>
      <c r="Q20" s="1"/>
      <c r="R20" s="1"/>
      <c r="S20" s="1"/>
      <c r="T20" s="1"/>
      <c r="U20" s="1"/>
      <c r="V20" s="1"/>
      <c r="W20" t="s">
        <v>475</v>
      </c>
      <c r="Z20" t="str">
        <f t="shared" ref="Z20:Z33" si="0">IF(M20="","",M20 )</f>
        <v>Наименование тарифа</v>
      </c>
    </row>
    <row r="21" spans="1:26">
      <c r="A21" s="1"/>
      <c r="B21" s="1">
        <v>1</v>
      </c>
      <c r="L21" t="str">
        <f>mergeValue(A21) &amp;"."&amp; mergeValue(B21)</f>
        <v>1.1</v>
      </c>
      <c r="M21" t="s">
        <v>16</v>
      </c>
      <c r="O21" s="1"/>
      <c r="P21" s="1"/>
      <c r="Q21" s="1"/>
      <c r="R21" s="1"/>
      <c r="S21" s="1"/>
      <c r="T21" s="1"/>
      <c r="U21" s="1"/>
      <c r="V21" s="1"/>
      <c r="W21" t="s">
        <v>476</v>
      </c>
      <c r="Z21" t="str">
        <f t="shared" si="0"/>
        <v>Территория действия тарифа</v>
      </c>
    </row>
    <row r="22" spans="1:26">
      <c r="A22" s="1"/>
      <c r="B22" s="1"/>
      <c r="C22" s="1">
        <v>1</v>
      </c>
      <c r="L22" t="str">
        <f>mergeValue(A22) &amp;"."&amp; mergeValue(B22)&amp;"."&amp; mergeValue(C22)</f>
        <v>1.1.1</v>
      </c>
      <c r="M22" t="s">
        <v>7</v>
      </c>
      <c r="O22" s="1"/>
      <c r="P22" s="1"/>
      <c r="Q22" s="1"/>
      <c r="R22" s="1"/>
      <c r="S22" s="1"/>
      <c r="T22" s="1"/>
      <c r="U22" s="1"/>
      <c r="V22" s="1"/>
      <c r="W22" t="s">
        <v>631</v>
      </c>
      <c r="Z22" t="str">
        <f t="shared" si="0"/>
        <v xml:space="preserve">Наименование системы теплоснабжения </v>
      </c>
    </row>
    <row r="23" spans="1:26">
      <c r="A23" s="1"/>
      <c r="B23" s="1"/>
      <c r="C23" s="1"/>
      <c r="D23" s="1">
        <v>1</v>
      </c>
      <c r="L23" t="str">
        <f>mergeValue(A23) &amp;"."&amp; mergeValue(B23)&amp;"."&amp; mergeValue(C23)&amp;"."&amp; mergeValue(D23)</f>
        <v>1.1.1.1</v>
      </c>
      <c r="M23" t="s">
        <v>22</v>
      </c>
      <c r="O23" s="1"/>
      <c r="P23" s="1"/>
      <c r="Q23" s="1"/>
      <c r="R23" s="1"/>
      <c r="S23" s="1"/>
      <c r="T23" s="1"/>
      <c r="U23" s="1"/>
      <c r="V23" s="1"/>
      <c r="W23" t="s">
        <v>632</v>
      </c>
      <c r="Z23" t="str">
        <f t="shared" si="0"/>
        <v xml:space="preserve">Источник тепловой энергии  </v>
      </c>
    </row>
    <row r="24" spans="1:26">
      <c r="A24" s="1"/>
      <c r="B24" s="1"/>
      <c r="C24" s="1"/>
      <c r="D24" s="1"/>
      <c r="E24" s="1">
        <v>1</v>
      </c>
      <c r="H24">
        <v>1</v>
      </c>
      <c r="I24" s="1">
        <v>1</v>
      </c>
      <c r="L24" t="str">
        <f>mergeValue(A24) &amp;"."&amp; mergeValue(B24)&amp;"."&amp; mergeValue(C24)&amp;"."&amp; mergeValue(D24)&amp;"."&amp; mergeValue(E24)</f>
        <v>1.1.1.1.1</v>
      </c>
      <c r="M24" t="s">
        <v>9</v>
      </c>
      <c r="O24" s="1"/>
      <c r="P24" s="1"/>
      <c r="Q24" s="1"/>
      <c r="R24" s="1"/>
      <c r="S24" s="1"/>
      <c r="T24" s="1"/>
      <c r="U24" s="1"/>
      <c r="V24" s="1"/>
      <c r="W24" t="s">
        <v>636</v>
      </c>
      <c r="Z24" t="str">
        <f t="shared" si="0"/>
        <v>Схема подключения теплопотребляющей установки к коллектору источника тепловой энергии</v>
      </c>
    </row>
    <row r="25" spans="1:26">
      <c r="A25" s="1"/>
      <c r="B25" s="1"/>
      <c r="C25" s="1"/>
      <c r="D25" s="1"/>
      <c r="E25" s="1"/>
      <c r="F25" s="1">
        <v>1</v>
      </c>
      <c r="I25" s="1"/>
      <c r="J25" s="1">
        <v>1</v>
      </c>
      <c r="L25" t="str">
        <f>mergeValue(A25) &amp;"."&amp; mergeValue(B25)&amp;"."&amp; mergeValue(C25)&amp;"."&amp; mergeValue(D25)&amp;"."&amp; mergeValue(E25)&amp;"."&amp; mergeValue(F25)</f>
        <v>1.1.1.1.1.1</v>
      </c>
      <c r="M25" t="s">
        <v>10</v>
      </c>
      <c r="O25" s="1"/>
      <c r="P25" s="1"/>
      <c r="Q25" s="1"/>
      <c r="R25" s="1"/>
      <c r="S25" s="1"/>
      <c r="T25" s="1"/>
      <c r="U25" s="1"/>
      <c r="V25" s="1"/>
      <c r="W25" t="s">
        <v>634</v>
      </c>
      <c r="Z25" t="str">
        <f t="shared" si="0"/>
        <v>Группа потребителей</v>
      </c>
    </row>
    <row r="26" spans="1:26" ht="189" customHeight="1">
      <c r="A26" s="1"/>
      <c r="B26" s="1"/>
      <c r="C26" s="1"/>
      <c r="D26" s="1"/>
      <c r="E26" s="1"/>
      <c r="F26" s="1"/>
      <c r="G26">
        <v>1</v>
      </c>
      <c r="I26" s="1"/>
      <c r="J26" s="1"/>
      <c r="K26">
        <v>1</v>
      </c>
      <c r="L26" t="str">
        <f>mergeValue(A26) &amp;"."&amp; mergeValue(B26)&amp;"."&amp; mergeValue(C26)&amp;"."&amp; mergeValue(D26)&amp;"."&amp; mergeValue(E26)&amp;"."&amp; mergeValue(F26)&amp;"."&amp; mergeValue(G26)</f>
        <v>1.1.1.1.1.1.1</v>
      </c>
      <c r="R26" s="1"/>
      <c r="S26" s="1" t="s">
        <v>83</v>
      </c>
      <c r="T26" s="1"/>
      <c r="U26" s="1" t="s">
        <v>84</v>
      </c>
      <c r="W26" s="1" t="s">
        <v>653</v>
      </c>
      <c r="X26" t="str">
        <f>strCheckDate(O27:V27)</f>
        <v/>
      </c>
      <c r="Z26" t="str">
        <f t="shared" si="0"/>
        <v/>
      </c>
    </row>
    <row r="27" spans="1:26" hidden="1">
      <c r="A27" s="1"/>
      <c r="B27" s="1"/>
      <c r="C27" s="1"/>
      <c r="D27" s="1"/>
      <c r="E27" s="1"/>
      <c r="F27" s="1"/>
      <c r="I27" s="1"/>
      <c r="J27" s="1"/>
      <c r="Q27" t="str">
        <f>R26 &amp; "-" &amp; T26</f>
        <v>-</v>
      </c>
      <c r="R27" s="1"/>
      <c r="S27" s="1"/>
      <c r="T27" s="1"/>
      <c r="U27" s="1"/>
      <c r="W27" s="1"/>
      <c r="Z27" t="str">
        <f t="shared" si="0"/>
        <v/>
      </c>
    </row>
    <row r="28" spans="1:26" ht="15" customHeight="1">
      <c r="A28" s="1"/>
      <c r="B28" s="1"/>
      <c r="C28" s="1"/>
      <c r="D28" s="1"/>
      <c r="E28" s="1"/>
      <c r="F28" s="1"/>
      <c r="I28" s="1"/>
      <c r="J28" s="1"/>
      <c r="M28" t="s">
        <v>25</v>
      </c>
      <c r="W28" s="1"/>
      <c r="Z28" t="str">
        <f t="shared" si="0"/>
        <v>Добавить вид теплоносителя (параметры теплоносителя)</v>
      </c>
    </row>
    <row r="29" spans="1:26" ht="15" customHeight="1">
      <c r="A29" s="1"/>
      <c r="B29" s="1"/>
      <c r="C29" s="1"/>
      <c r="D29" s="1"/>
      <c r="E29" s="1"/>
      <c r="I29" s="1"/>
      <c r="M29" t="s">
        <v>11</v>
      </c>
      <c r="Z29" t="str">
        <f t="shared" si="0"/>
        <v>Добавить группу потребителей</v>
      </c>
    </row>
    <row r="30" spans="1:26" ht="15" customHeight="1">
      <c r="A30" s="1"/>
      <c r="B30" s="1"/>
      <c r="C30" s="1"/>
      <c r="D30" s="1"/>
      <c r="M30" t="s">
        <v>12</v>
      </c>
      <c r="Z30" t="str">
        <f t="shared" si="0"/>
        <v>Добавить схему подключения</v>
      </c>
    </row>
    <row r="31" spans="1:26" ht="15" customHeight="1">
      <c r="A31" s="1"/>
      <c r="B31" s="1"/>
      <c r="C31" s="1"/>
      <c r="M31" t="s">
        <v>17</v>
      </c>
      <c r="Z31" t="str">
        <f t="shared" si="0"/>
        <v>Добавить источник тепловой энергии</v>
      </c>
    </row>
    <row r="32" spans="1:26" ht="15" customHeight="1">
      <c r="A32" s="1"/>
      <c r="B32" s="1"/>
      <c r="M32" t="s">
        <v>18</v>
      </c>
      <c r="Z32" t="str">
        <f t="shared" si="0"/>
        <v>Добавить наименование системы теплоснабжения</v>
      </c>
    </row>
    <row r="33" spans="1:26" ht="15" customHeight="1">
      <c r="A33" s="1"/>
      <c r="M33" t="s">
        <v>19</v>
      </c>
      <c r="Z33" t="str">
        <f t="shared" si="0"/>
        <v>Добавить территорию действия тарифа</v>
      </c>
    </row>
    <row r="34" spans="1:26" ht="15" customHeight="1">
      <c r="M34" t="s">
        <v>308</v>
      </c>
    </row>
    <row r="36" spans="1:26" ht="105.75" customHeight="1">
      <c r="L36">
        <v>1</v>
      </c>
      <c r="M36" s="1" t="s">
        <v>630</v>
      </c>
      <c r="N36" s="1"/>
      <c r="O36" s="1"/>
      <c r="P36" s="1"/>
      <c r="Q36" s="1"/>
      <c r="R36" s="1"/>
      <c r="S36" s="1"/>
      <c r="T36" s="1"/>
      <c r="U36" s="1"/>
      <c r="V36" s="1"/>
      <c r="W36" s="1"/>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sheetPr codeName="List05_3_i">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49</v>
      </c>
    </row>
    <row r="2" spans="1:10">
      <c r="F2" s="1" t="s">
        <v>490</v>
      </c>
      <c r="G2" s="1"/>
      <c r="H2" s="1"/>
    </row>
    <row r="3" spans="1:10" ht="3" customHeight="1"/>
    <row r="4" spans="1:10">
      <c r="F4" s="1" t="s">
        <v>453</v>
      </c>
      <c r="G4" s="1"/>
      <c r="H4" s="1"/>
      <c r="I4" s="1" t="s">
        <v>454</v>
      </c>
    </row>
    <row r="5" spans="1:10" ht="11.25" customHeight="1">
      <c r="F5" t="s">
        <v>91</v>
      </c>
      <c r="G5" t="s">
        <v>456</v>
      </c>
      <c r="H5" t="s">
        <v>441</v>
      </c>
      <c r="I5" s="1"/>
    </row>
    <row r="6" spans="1:10" ht="12" customHeight="1">
      <c r="F6" t="s">
        <v>92</v>
      </c>
      <c r="G6">
        <v>2</v>
      </c>
      <c r="H6">
        <v>3</v>
      </c>
      <c r="I6">
        <v>4</v>
      </c>
      <c r="J6">
        <v>4</v>
      </c>
    </row>
    <row r="7" spans="1:10">
      <c r="F7">
        <v>1</v>
      </c>
      <c r="G7" t="s">
        <v>491</v>
      </c>
      <c r="H7" t="str">
        <f>IF(dateCh="","",dateCh)</f>
        <v>30.11.2022</v>
      </c>
      <c r="I7" t="s">
        <v>492</v>
      </c>
    </row>
    <row r="8" spans="1:10">
      <c r="A8" s="1">
        <v>1</v>
      </c>
      <c r="F8" t="str">
        <f>"2." &amp;mergeValue(A8)</f>
        <v>2.1</v>
      </c>
      <c r="G8" t="s">
        <v>493</v>
      </c>
      <c r="I8" t="s">
        <v>588</v>
      </c>
    </row>
    <row r="9" spans="1:10">
      <c r="A9" s="1"/>
      <c r="F9" t="str">
        <f>"3." &amp;mergeValue(A9)</f>
        <v>3.1</v>
      </c>
      <c r="G9" t="s">
        <v>494</v>
      </c>
      <c r="I9" t="s">
        <v>586</v>
      </c>
    </row>
    <row r="10" spans="1:10">
      <c r="A10" s="1"/>
      <c r="F10" t="str">
        <f>"4."&amp;mergeValue(A10)</f>
        <v>4.1</v>
      </c>
      <c r="G10" t="s">
        <v>495</v>
      </c>
      <c r="H10" t="s">
        <v>457</v>
      </c>
    </row>
    <row r="11" spans="1:10">
      <c r="A11" s="1"/>
      <c r="B11" s="1">
        <v>1</v>
      </c>
      <c r="F11" t="str">
        <f>"4."&amp;mergeValue(A11) &amp;"."&amp;mergeValue(B11)</f>
        <v>4.1.1</v>
      </c>
      <c r="G11" t="s">
        <v>590</v>
      </c>
      <c r="H11" t="str">
        <f>IF(region_name="","",region_name)</f>
        <v>Ленинградская область</v>
      </c>
      <c r="I11" t="s">
        <v>498</v>
      </c>
    </row>
    <row r="12" spans="1:10">
      <c r="A12" s="1"/>
      <c r="B12" s="1"/>
      <c r="C12" s="1">
        <v>1</v>
      </c>
      <c r="F12" t="str">
        <f>"4."&amp;mergeValue(A12) &amp;"."&amp;mergeValue(B12)&amp;"."&amp;mergeValue(C12)</f>
        <v>4.1.1.1</v>
      </c>
      <c r="G12" t="s">
        <v>496</v>
      </c>
      <c r="I12" t="s">
        <v>499</v>
      </c>
    </row>
    <row r="13" spans="1:10" ht="39" customHeight="1">
      <c r="A13" s="1"/>
      <c r="B13" s="1"/>
      <c r="C13" s="1"/>
      <c r="D13">
        <v>1</v>
      </c>
      <c r="F13" t="str">
        <f>"4."&amp;mergeValue(A13) &amp;"."&amp;mergeValue(B13)&amp;"."&amp;mergeValue(C13)&amp;"."&amp;mergeValue(D13)</f>
        <v>4.1.1.1.1</v>
      </c>
      <c r="G13" t="s">
        <v>497</v>
      </c>
      <c r="I13" s="1" t="s">
        <v>589</v>
      </c>
    </row>
    <row r="14" spans="1:10">
      <c r="A14" s="1"/>
      <c r="B14" s="1"/>
      <c r="C14" s="1"/>
      <c r="G14" t="s">
        <v>4</v>
      </c>
      <c r="I14" s="1"/>
    </row>
    <row r="15" spans="1:10">
      <c r="A15" s="1"/>
      <c r="B15" s="1"/>
      <c r="G15" t="s">
        <v>402</v>
      </c>
    </row>
    <row r="16" spans="1:10">
      <c r="A16" s="1"/>
      <c r="G16" t="s">
        <v>505</v>
      </c>
    </row>
    <row r="17" spans="7:8">
      <c r="G17" t="s">
        <v>504</v>
      </c>
    </row>
    <row r="18" spans="7:8" ht="3" customHeight="1"/>
    <row r="19" spans="7:8" ht="15" customHeight="1">
      <c r="G19" s="1" t="s">
        <v>591</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codeName="List06_3_i">
    <tabColor rgb="FFEAEBEE"/>
  </sheetPr>
  <dimension ref="A1:Z36"/>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 min="257" max="264" width="0" hidden="1" customWidth="1"/>
    <col min="265" max="265" width="3.7109375" customWidth="1"/>
    <col min="266" max="266" width="3.85546875" customWidth="1"/>
    <col min="267" max="267" width="3.7109375" customWidth="1"/>
    <col min="268" max="268" width="12.7109375" customWidth="1"/>
    <col min="269" max="269" width="52.7109375" customWidth="1"/>
    <col min="270" max="273" width="0" hidden="1" customWidth="1"/>
    <col min="274" max="274" width="12.28515625" customWidth="1"/>
    <col min="275" max="275" width="6.42578125" customWidth="1"/>
    <col min="276" max="276" width="12.28515625" customWidth="1"/>
    <col min="277" max="277" width="0" hidden="1" customWidth="1"/>
    <col min="278" max="278" width="3.7109375" customWidth="1"/>
    <col min="279" max="279" width="11.140625" bestFit="1" customWidth="1"/>
    <col min="282" max="282" width="11.140625" customWidth="1"/>
    <col min="513" max="520" width="0" hidden="1" customWidth="1"/>
    <col min="521" max="521" width="3.7109375" customWidth="1"/>
    <col min="522" max="522" width="3.85546875" customWidth="1"/>
    <col min="523" max="523" width="3.7109375" customWidth="1"/>
    <col min="524" max="524" width="12.7109375" customWidth="1"/>
    <col min="525" max="525" width="52.7109375" customWidth="1"/>
    <col min="526" max="529" width="0" hidden="1" customWidth="1"/>
    <col min="530" max="530" width="12.28515625" customWidth="1"/>
    <col min="531" max="531" width="6.42578125" customWidth="1"/>
    <col min="532" max="532" width="12.28515625" customWidth="1"/>
    <col min="533" max="533" width="0" hidden="1" customWidth="1"/>
    <col min="534" max="534" width="3.7109375" customWidth="1"/>
    <col min="535" max="535" width="11.140625" bestFit="1" customWidth="1"/>
    <col min="538" max="538" width="11.140625" customWidth="1"/>
    <col min="769" max="776" width="0" hidden="1" customWidth="1"/>
    <col min="777" max="777" width="3.7109375" customWidth="1"/>
    <col min="778" max="778" width="3.85546875" customWidth="1"/>
    <col min="779" max="779" width="3.7109375" customWidth="1"/>
    <col min="780" max="780" width="12.7109375" customWidth="1"/>
    <col min="781" max="781" width="52.7109375" customWidth="1"/>
    <col min="782" max="785" width="0" hidden="1" customWidth="1"/>
    <col min="786" max="786" width="12.28515625" customWidth="1"/>
    <col min="787" max="787" width="6.42578125" customWidth="1"/>
    <col min="788" max="788" width="12.28515625" customWidth="1"/>
    <col min="789" max="789" width="0" hidden="1" customWidth="1"/>
    <col min="790" max="790" width="3.7109375" customWidth="1"/>
    <col min="791" max="791" width="11.140625" bestFit="1" customWidth="1"/>
    <col min="794" max="794" width="11.140625" customWidth="1"/>
    <col min="1025" max="1032" width="0" hidden="1" customWidth="1"/>
    <col min="1033" max="1033" width="3.7109375" customWidth="1"/>
    <col min="1034" max="1034" width="3.85546875" customWidth="1"/>
    <col min="1035" max="1035" width="3.7109375" customWidth="1"/>
    <col min="1036" max="1036" width="12.7109375" customWidth="1"/>
    <col min="1037" max="1037" width="52.7109375" customWidth="1"/>
    <col min="1038" max="1041" width="0" hidden="1" customWidth="1"/>
    <col min="1042" max="1042" width="12.28515625" customWidth="1"/>
    <col min="1043" max="1043" width="6.42578125" customWidth="1"/>
    <col min="1044" max="1044" width="12.28515625" customWidth="1"/>
    <col min="1045" max="1045" width="0" hidden="1" customWidth="1"/>
    <col min="1046" max="1046" width="3.7109375" customWidth="1"/>
    <col min="1047" max="1047" width="11.140625" bestFit="1" customWidth="1"/>
    <col min="1050" max="1050" width="11.140625" customWidth="1"/>
    <col min="1281" max="1288" width="0" hidden="1" customWidth="1"/>
    <col min="1289" max="1289" width="3.7109375" customWidth="1"/>
    <col min="1290" max="1290" width="3.85546875" customWidth="1"/>
    <col min="1291" max="1291" width="3.7109375" customWidth="1"/>
    <col min="1292" max="1292" width="12.7109375" customWidth="1"/>
    <col min="1293" max="1293" width="52.7109375" customWidth="1"/>
    <col min="1294" max="1297" width="0" hidden="1" customWidth="1"/>
    <col min="1298" max="1298" width="12.28515625" customWidth="1"/>
    <col min="1299" max="1299" width="6.42578125" customWidth="1"/>
    <col min="1300" max="1300" width="12.28515625" customWidth="1"/>
    <col min="1301" max="1301" width="0" hidden="1" customWidth="1"/>
    <col min="1302" max="1302" width="3.7109375" customWidth="1"/>
    <col min="1303" max="1303" width="11.140625" bestFit="1" customWidth="1"/>
    <col min="1306" max="1306" width="11.140625" customWidth="1"/>
    <col min="1537" max="1544" width="0" hidden="1" customWidth="1"/>
    <col min="1545" max="1545" width="3.7109375" customWidth="1"/>
    <col min="1546" max="1546" width="3.85546875" customWidth="1"/>
    <col min="1547" max="1547" width="3.7109375" customWidth="1"/>
    <col min="1548" max="1548" width="12.7109375" customWidth="1"/>
    <col min="1549" max="1549" width="52.7109375" customWidth="1"/>
    <col min="1550" max="1553" width="0" hidden="1" customWidth="1"/>
    <col min="1554" max="1554" width="12.28515625" customWidth="1"/>
    <col min="1555" max="1555" width="6.42578125" customWidth="1"/>
    <col min="1556" max="1556" width="12.28515625" customWidth="1"/>
    <col min="1557" max="1557" width="0" hidden="1" customWidth="1"/>
    <col min="1558" max="1558" width="3.7109375" customWidth="1"/>
    <col min="1559" max="1559" width="11.140625" bestFit="1" customWidth="1"/>
    <col min="1562" max="1562" width="11.140625" customWidth="1"/>
    <col min="1793" max="1800" width="0" hidden="1" customWidth="1"/>
    <col min="1801" max="1801" width="3.7109375" customWidth="1"/>
    <col min="1802" max="1802" width="3.85546875" customWidth="1"/>
    <col min="1803" max="1803" width="3.7109375" customWidth="1"/>
    <col min="1804" max="1804" width="12.7109375" customWidth="1"/>
    <col min="1805" max="1805" width="52.7109375" customWidth="1"/>
    <col min="1806" max="1809" width="0" hidden="1" customWidth="1"/>
    <col min="1810" max="1810" width="12.28515625" customWidth="1"/>
    <col min="1811" max="1811" width="6.42578125" customWidth="1"/>
    <col min="1812" max="1812" width="12.28515625" customWidth="1"/>
    <col min="1813" max="1813" width="0" hidden="1" customWidth="1"/>
    <col min="1814" max="1814" width="3.7109375" customWidth="1"/>
    <col min="1815" max="1815" width="11.140625" bestFit="1" customWidth="1"/>
    <col min="1818" max="1818" width="11.140625" customWidth="1"/>
    <col min="2049" max="2056" width="0" hidden="1" customWidth="1"/>
    <col min="2057" max="2057" width="3.7109375" customWidth="1"/>
    <col min="2058" max="2058" width="3.85546875" customWidth="1"/>
    <col min="2059" max="2059" width="3.7109375" customWidth="1"/>
    <col min="2060" max="2060" width="12.7109375" customWidth="1"/>
    <col min="2061" max="2061" width="52.7109375" customWidth="1"/>
    <col min="2062" max="2065" width="0" hidden="1" customWidth="1"/>
    <col min="2066" max="2066" width="12.28515625" customWidth="1"/>
    <col min="2067" max="2067" width="6.42578125" customWidth="1"/>
    <col min="2068" max="2068" width="12.28515625" customWidth="1"/>
    <col min="2069" max="2069" width="0" hidden="1" customWidth="1"/>
    <col min="2070" max="2070" width="3.7109375" customWidth="1"/>
    <col min="2071" max="2071" width="11.140625" bestFit="1" customWidth="1"/>
    <col min="2074" max="2074" width="11.140625" customWidth="1"/>
    <col min="2305" max="2312" width="0" hidden="1" customWidth="1"/>
    <col min="2313" max="2313" width="3.7109375" customWidth="1"/>
    <col min="2314" max="2314" width="3.85546875" customWidth="1"/>
    <col min="2315" max="2315" width="3.7109375" customWidth="1"/>
    <col min="2316" max="2316" width="12.7109375" customWidth="1"/>
    <col min="2317" max="2317" width="52.7109375" customWidth="1"/>
    <col min="2318" max="2321" width="0" hidden="1" customWidth="1"/>
    <col min="2322" max="2322" width="12.28515625" customWidth="1"/>
    <col min="2323" max="2323" width="6.42578125" customWidth="1"/>
    <col min="2324" max="2324" width="12.28515625" customWidth="1"/>
    <col min="2325" max="2325" width="0" hidden="1" customWidth="1"/>
    <col min="2326" max="2326" width="3.7109375" customWidth="1"/>
    <col min="2327" max="2327" width="11.140625" bestFit="1" customWidth="1"/>
    <col min="2330" max="2330" width="11.140625" customWidth="1"/>
    <col min="2561" max="2568" width="0" hidden="1" customWidth="1"/>
    <col min="2569" max="2569" width="3.7109375" customWidth="1"/>
    <col min="2570" max="2570" width="3.85546875" customWidth="1"/>
    <col min="2571" max="2571" width="3.7109375" customWidth="1"/>
    <col min="2572" max="2572" width="12.7109375" customWidth="1"/>
    <col min="2573" max="2573" width="52.7109375" customWidth="1"/>
    <col min="2574" max="2577" width="0" hidden="1" customWidth="1"/>
    <col min="2578" max="2578" width="12.28515625" customWidth="1"/>
    <col min="2579" max="2579" width="6.42578125" customWidth="1"/>
    <col min="2580" max="2580" width="12.28515625" customWidth="1"/>
    <col min="2581" max="2581" width="0" hidden="1" customWidth="1"/>
    <col min="2582" max="2582" width="3.7109375" customWidth="1"/>
    <col min="2583" max="2583" width="11.140625" bestFit="1" customWidth="1"/>
    <col min="2586" max="2586" width="11.140625" customWidth="1"/>
    <col min="2817" max="2824" width="0" hidden="1" customWidth="1"/>
    <col min="2825" max="2825" width="3.7109375" customWidth="1"/>
    <col min="2826" max="2826" width="3.85546875" customWidth="1"/>
    <col min="2827" max="2827" width="3.7109375" customWidth="1"/>
    <col min="2828" max="2828" width="12.7109375" customWidth="1"/>
    <col min="2829" max="2829" width="52.7109375" customWidth="1"/>
    <col min="2830" max="2833" width="0" hidden="1" customWidth="1"/>
    <col min="2834" max="2834" width="12.28515625" customWidth="1"/>
    <col min="2835" max="2835" width="6.42578125" customWidth="1"/>
    <col min="2836" max="2836" width="12.28515625" customWidth="1"/>
    <col min="2837" max="2837" width="0" hidden="1" customWidth="1"/>
    <col min="2838" max="2838" width="3.7109375" customWidth="1"/>
    <col min="2839" max="2839" width="11.140625" bestFit="1" customWidth="1"/>
    <col min="2842" max="2842" width="11.140625" customWidth="1"/>
    <col min="3073" max="3080" width="0" hidden="1" customWidth="1"/>
    <col min="3081" max="3081" width="3.7109375" customWidth="1"/>
    <col min="3082" max="3082" width="3.85546875" customWidth="1"/>
    <col min="3083" max="3083" width="3.7109375" customWidth="1"/>
    <col min="3084" max="3084" width="12.7109375" customWidth="1"/>
    <col min="3085" max="3085" width="52.7109375" customWidth="1"/>
    <col min="3086" max="3089" width="0" hidden="1" customWidth="1"/>
    <col min="3090" max="3090" width="12.28515625" customWidth="1"/>
    <col min="3091" max="3091" width="6.42578125" customWidth="1"/>
    <col min="3092" max="3092" width="12.28515625" customWidth="1"/>
    <col min="3093" max="3093" width="0" hidden="1" customWidth="1"/>
    <col min="3094" max="3094" width="3.7109375" customWidth="1"/>
    <col min="3095" max="3095" width="11.140625" bestFit="1" customWidth="1"/>
    <col min="3098" max="3098" width="11.140625" customWidth="1"/>
    <col min="3329" max="3336" width="0" hidden="1" customWidth="1"/>
    <col min="3337" max="3337" width="3.7109375" customWidth="1"/>
    <col min="3338" max="3338" width="3.85546875" customWidth="1"/>
    <col min="3339" max="3339" width="3.7109375" customWidth="1"/>
    <col min="3340" max="3340" width="12.7109375" customWidth="1"/>
    <col min="3341" max="3341" width="52.7109375" customWidth="1"/>
    <col min="3342" max="3345" width="0" hidden="1" customWidth="1"/>
    <col min="3346" max="3346" width="12.28515625" customWidth="1"/>
    <col min="3347" max="3347" width="6.42578125" customWidth="1"/>
    <col min="3348" max="3348" width="12.28515625" customWidth="1"/>
    <col min="3349" max="3349" width="0" hidden="1" customWidth="1"/>
    <col min="3350" max="3350" width="3.7109375" customWidth="1"/>
    <col min="3351" max="3351" width="11.140625" bestFit="1" customWidth="1"/>
    <col min="3354" max="3354" width="11.140625" customWidth="1"/>
    <col min="3585" max="3592" width="0" hidden="1" customWidth="1"/>
    <col min="3593" max="3593" width="3.7109375" customWidth="1"/>
    <col min="3594" max="3594" width="3.85546875" customWidth="1"/>
    <col min="3595" max="3595" width="3.7109375" customWidth="1"/>
    <col min="3596" max="3596" width="12.7109375" customWidth="1"/>
    <col min="3597" max="3597" width="52.7109375" customWidth="1"/>
    <col min="3598" max="3601" width="0" hidden="1" customWidth="1"/>
    <col min="3602" max="3602" width="12.28515625" customWidth="1"/>
    <col min="3603" max="3603" width="6.42578125" customWidth="1"/>
    <col min="3604" max="3604" width="12.28515625" customWidth="1"/>
    <col min="3605" max="3605" width="0" hidden="1" customWidth="1"/>
    <col min="3606" max="3606" width="3.7109375" customWidth="1"/>
    <col min="3607" max="3607" width="11.140625" bestFit="1" customWidth="1"/>
    <col min="3610" max="3610" width="11.140625" customWidth="1"/>
    <col min="3841" max="3848" width="0" hidden="1" customWidth="1"/>
    <col min="3849" max="3849" width="3.7109375" customWidth="1"/>
    <col min="3850" max="3850" width="3.85546875" customWidth="1"/>
    <col min="3851" max="3851" width="3.7109375" customWidth="1"/>
    <col min="3852" max="3852" width="12.7109375" customWidth="1"/>
    <col min="3853" max="3853" width="52.7109375" customWidth="1"/>
    <col min="3854" max="3857" width="0" hidden="1" customWidth="1"/>
    <col min="3858" max="3858" width="12.28515625" customWidth="1"/>
    <col min="3859" max="3859" width="6.42578125" customWidth="1"/>
    <col min="3860" max="3860" width="12.28515625" customWidth="1"/>
    <col min="3861" max="3861" width="0" hidden="1" customWidth="1"/>
    <col min="3862" max="3862" width="3.7109375" customWidth="1"/>
    <col min="3863" max="3863" width="11.140625" bestFit="1" customWidth="1"/>
    <col min="3866" max="3866" width="11.140625" customWidth="1"/>
    <col min="4097" max="4104" width="0" hidden="1" customWidth="1"/>
    <col min="4105" max="4105" width="3.7109375" customWidth="1"/>
    <col min="4106" max="4106" width="3.85546875" customWidth="1"/>
    <col min="4107" max="4107" width="3.7109375" customWidth="1"/>
    <col min="4108" max="4108" width="12.7109375" customWidth="1"/>
    <col min="4109" max="4109" width="52.7109375" customWidth="1"/>
    <col min="4110" max="4113" width="0" hidden="1" customWidth="1"/>
    <col min="4114" max="4114" width="12.28515625" customWidth="1"/>
    <col min="4115" max="4115" width="6.42578125" customWidth="1"/>
    <col min="4116" max="4116" width="12.28515625" customWidth="1"/>
    <col min="4117" max="4117" width="0" hidden="1" customWidth="1"/>
    <col min="4118" max="4118" width="3.7109375" customWidth="1"/>
    <col min="4119" max="4119" width="11.140625" bestFit="1" customWidth="1"/>
    <col min="4122" max="4122" width="11.140625" customWidth="1"/>
    <col min="4353" max="4360" width="0" hidden="1" customWidth="1"/>
    <col min="4361" max="4361" width="3.7109375" customWidth="1"/>
    <col min="4362" max="4362" width="3.85546875" customWidth="1"/>
    <col min="4363" max="4363" width="3.7109375" customWidth="1"/>
    <col min="4364" max="4364" width="12.7109375" customWidth="1"/>
    <col min="4365" max="4365" width="52.7109375" customWidth="1"/>
    <col min="4366" max="4369" width="0" hidden="1" customWidth="1"/>
    <col min="4370" max="4370" width="12.28515625" customWidth="1"/>
    <col min="4371" max="4371" width="6.42578125" customWidth="1"/>
    <col min="4372" max="4372" width="12.28515625" customWidth="1"/>
    <col min="4373" max="4373" width="0" hidden="1" customWidth="1"/>
    <col min="4374" max="4374" width="3.7109375" customWidth="1"/>
    <col min="4375" max="4375" width="11.140625" bestFit="1" customWidth="1"/>
    <col min="4378" max="4378" width="11.140625" customWidth="1"/>
    <col min="4609" max="4616" width="0" hidden="1" customWidth="1"/>
    <col min="4617" max="4617" width="3.7109375" customWidth="1"/>
    <col min="4618" max="4618" width="3.85546875" customWidth="1"/>
    <col min="4619" max="4619" width="3.7109375" customWidth="1"/>
    <col min="4620" max="4620" width="12.7109375" customWidth="1"/>
    <col min="4621" max="4621" width="52.7109375" customWidth="1"/>
    <col min="4622" max="4625" width="0" hidden="1" customWidth="1"/>
    <col min="4626" max="4626" width="12.28515625" customWidth="1"/>
    <col min="4627" max="4627" width="6.42578125" customWidth="1"/>
    <col min="4628" max="4628" width="12.28515625" customWidth="1"/>
    <col min="4629" max="4629" width="0" hidden="1" customWidth="1"/>
    <col min="4630" max="4630" width="3.7109375" customWidth="1"/>
    <col min="4631" max="4631" width="11.140625" bestFit="1" customWidth="1"/>
    <col min="4634" max="4634" width="11.140625" customWidth="1"/>
    <col min="4865" max="4872" width="0" hidden="1" customWidth="1"/>
    <col min="4873" max="4873" width="3.7109375" customWidth="1"/>
    <col min="4874" max="4874" width="3.85546875" customWidth="1"/>
    <col min="4875" max="4875" width="3.7109375" customWidth="1"/>
    <col min="4876" max="4876" width="12.7109375" customWidth="1"/>
    <col min="4877" max="4877" width="52.7109375" customWidth="1"/>
    <col min="4878" max="4881" width="0" hidden="1" customWidth="1"/>
    <col min="4882" max="4882" width="12.28515625" customWidth="1"/>
    <col min="4883" max="4883" width="6.42578125" customWidth="1"/>
    <col min="4884" max="4884" width="12.28515625" customWidth="1"/>
    <col min="4885" max="4885" width="0" hidden="1" customWidth="1"/>
    <col min="4886" max="4886" width="3.7109375" customWidth="1"/>
    <col min="4887" max="4887" width="11.140625" bestFit="1" customWidth="1"/>
    <col min="4890" max="4890" width="11.140625" customWidth="1"/>
    <col min="5121" max="5128" width="0" hidden="1" customWidth="1"/>
    <col min="5129" max="5129" width="3.7109375" customWidth="1"/>
    <col min="5130" max="5130" width="3.85546875" customWidth="1"/>
    <col min="5131" max="5131" width="3.7109375" customWidth="1"/>
    <col min="5132" max="5132" width="12.7109375" customWidth="1"/>
    <col min="5133" max="5133" width="52.7109375" customWidth="1"/>
    <col min="5134" max="5137" width="0" hidden="1" customWidth="1"/>
    <col min="5138" max="5138" width="12.28515625" customWidth="1"/>
    <col min="5139" max="5139" width="6.42578125" customWidth="1"/>
    <col min="5140" max="5140" width="12.28515625" customWidth="1"/>
    <col min="5141" max="5141" width="0" hidden="1" customWidth="1"/>
    <col min="5142" max="5142" width="3.7109375" customWidth="1"/>
    <col min="5143" max="5143" width="11.140625" bestFit="1" customWidth="1"/>
    <col min="5146" max="5146" width="11.140625" customWidth="1"/>
    <col min="5377" max="5384" width="0" hidden="1" customWidth="1"/>
    <col min="5385" max="5385" width="3.7109375" customWidth="1"/>
    <col min="5386" max="5386" width="3.85546875" customWidth="1"/>
    <col min="5387" max="5387" width="3.7109375" customWidth="1"/>
    <col min="5388" max="5388" width="12.7109375" customWidth="1"/>
    <col min="5389" max="5389" width="52.7109375" customWidth="1"/>
    <col min="5390" max="5393" width="0" hidden="1" customWidth="1"/>
    <col min="5394" max="5394" width="12.28515625" customWidth="1"/>
    <col min="5395" max="5395" width="6.42578125" customWidth="1"/>
    <col min="5396" max="5396" width="12.28515625" customWidth="1"/>
    <col min="5397" max="5397" width="0" hidden="1" customWidth="1"/>
    <col min="5398" max="5398" width="3.7109375" customWidth="1"/>
    <col min="5399" max="5399" width="11.140625" bestFit="1" customWidth="1"/>
    <col min="5402" max="5402" width="11.140625" customWidth="1"/>
    <col min="5633" max="5640" width="0" hidden="1" customWidth="1"/>
    <col min="5641" max="5641" width="3.7109375" customWidth="1"/>
    <col min="5642" max="5642" width="3.85546875" customWidth="1"/>
    <col min="5643" max="5643" width="3.7109375" customWidth="1"/>
    <col min="5644" max="5644" width="12.7109375" customWidth="1"/>
    <col min="5645" max="5645" width="52.7109375" customWidth="1"/>
    <col min="5646" max="5649" width="0" hidden="1" customWidth="1"/>
    <col min="5650" max="5650" width="12.28515625" customWidth="1"/>
    <col min="5651" max="5651" width="6.42578125" customWidth="1"/>
    <col min="5652" max="5652" width="12.28515625" customWidth="1"/>
    <col min="5653" max="5653" width="0" hidden="1" customWidth="1"/>
    <col min="5654" max="5654" width="3.7109375" customWidth="1"/>
    <col min="5655" max="5655" width="11.140625" bestFit="1" customWidth="1"/>
    <col min="5658" max="5658" width="11.140625" customWidth="1"/>
    <col min="5889" max="5896" width="0" hidden="1" customWidth="1"/>
    <col min="5897" max="5897" width="3.7109375" customWidth="1"/>
    <col min="5898" max="5898" width="3.85546875" customWidth="1"/>
    <col min="5899" max="5899" width="3.7109375" customWidth="1"/>
    <col min="5900" max="5900" width="12.7109375" customWidth="1"/>
    <col min="5901" max="5901" width="52.7109375" customWidth="1"/>
    <col min="5902" max="5905" width="0" hidden="1" customWidth="1"/>
    <col min="5906" max="5906" width="12.28515625" customWidth="1"/>
    <col min="5907" max="5907" width="6.42578125" customWidth="1"/>
    <col min="5908" max="5908" width="12.28515625" customWidth="1"/>
    <col min="5909" max="5909" width="0" hidden="1" customWidth="1"/>
    <col min="5910" max="5910" width="3.7109375" customWidth="1"/>
    <col min="5911" max="5911" width="11.140625" bestFit="1" customWidth="1"/>
    <col min="5914" max="5914" width="11.140625" customWidth="1"/>
    <col min="6145" max="6152" width="0" hidden="1" customWidth="1"/>
    <col min="6153" max="6153" width="3.7109375" customWidth="1"/>
    <col min="6154" max="6154" width="3.85546875" customWidth="1"/>
    <col min="6155" max="6155" width="3.7109375" customWidth="1"/>
    <col min="6156" max="6156" width="12.7109375" customWidth="1"/>
    <col min="6157" max="6157" width="52.7109375" customWidth="1"/>
    <col min="6158" max="6161" width="0" hidden="1" customWidth="1"/>
    <col min="6162" max="6162" width="12.28515625" customWidth="1"/>
    <col min="6163" max="6163" width="6.42578125" customWidth="1"/>
    <col min="6164" max="6164" width="12.28515625" customWidth="1"/>
    <col min="6165" max="6165" width="0" hidden="1" customWidth="1"/>
    <col min="6166" max="6166" width="3.7109375" customWidth="1"/>
    <col min="6167" max="6167" width="11.140625" bestFit="1" customWidth="1"/>
    <col min="6170" max="6170" width="11.140625" customWidth="1"/>
    <col min="6401" max="6408" width="0" hidden="1" customWidth="1"/>
    <col min="6409" max="6409" width="3.7109375" customWidth="1"/>
    <col min="6410" max="6410" width="3.85546875" customWidth="1"/>
    <col min="6411" max="6411" width="3.7109375" customWidth="1"/>
    <col min="6412" max="6412" width="12.7109375" customWidth="1"/>
    <col min="6413" max="6413" width="52.7109375" customWidth="1"/>
    <col min="6414" max="6417" width="0" hidden="1" customWidth="1"/>
    <col min="6418" max="6418" width="12.28515625" customWidth="1"/>
    <col min="6419" max="6419" width="6.42578125" customWidth="1"/>
    <col min="6420" max="6420" width="12.28515625" customWidth="1"/>
    <col min="6421" max="6421" width="0" hidden="1" customWidth="1"/>
    <col min="6422" max="6422" width="3.7109375" customWidth="1"/>
    <col min="6423" max="6423" width="11.140625" bestFit="1" customWidth="1"/>
    <col min="6426" max="6426" width="11.140625" customWidth="1"/>
    <col min="6657" max="6664" width="0" hidden="1" customWidth="1"/>
    <col min="6665" max="6665" width="3.7109375" customWidth="1"/>
    <col min="6666" max="6666" width="3.85546875" customWidth="1"/>
    <col min="6667" max="6667" width="3.7109375" customWidth="1"/>
    <col min="6668" max="6668" width="12.7109375" customWidth="1"/>
    <col min="6669" max="6669" width="52.7109375" customWidth="1"/>
    <col min="6670" max="6673" width="0" hidden="1" customWidth="1"/>
    <col min="6674" max="6674" width="12.28515625" customWidth="1"/>
    <col min="6675" max="6675" width="6.42578125" customWidth="1"/>
    <col min="6676" max="6676" width="12.28515625" customWidth="1"/>
    <col min="6677" max="6677" width="0" hidden="1" customWidth="1"/>
    <col min="6678" max="6678" width="3.7109375" customWidth="1"/>
    <col min="6679" max="6679" width="11.140625" bestFit="1" customWidth="1"/>
    <col min="6682" max="6682" width="11.140625" customWidth="1"/>
    <col min="6913" max="6920" width="0" hidden="1" customWidth="1"/>
    <col min="6921" max="6921" width="3.7109375" customWidth="1"/>
    <col min="6922" max="6922" width="3.85546875" customWidth="1"/>
    <col min="6923" max="6923" width="3.7109375" customWidth="1"/>
    <col min="6924" max="6924" width="12.7109375" customWidth="1"/>
    <col min="6925" max="6925" width="52.7109375" customWidth="1"/>
    <col min="6926" max="6929" width="0" hidden="1" customWidth="1"/>
    <col min="6930" max="6930" width="12.28515625" customWidth="1"/>
    <col min="6931" max="6931" width="6.42578125" customWidth="1"/>
    <col min="6932" max="6932" width="12.28515625" customWidth="1"/>
    <col min="6933" max="6933" width="0" hidden="1" customWidth="1"/>
    <col min="6934" max="6934" width="3.7109375" customWidth="1"/>
    <col min="6935" max="6935" width="11.140625" bestFit="1" customWidth="1"/>
    <col min="6938" max="6938" width="11.140625" customWidth="1"/>
    <col min="7169" max="7176" width="0" hidden="1" customWidth="1"/>
    <col min="7177" max="7177" width="3.7109375" customWidth="1"/>
    <col min="7178" max="7178" width="3.85546875" customWidth="1"/>
    <col min="7179" max="7179" width="3.7109375" customWidth="1"/>
    <col min="7180" max="7180" width="12.7109375" customWidth="1"/>
    <col min="7181" max="7181" width="52.7109375" customWidth="1"/>
    <col min="7182" max="7185" width="0" hidden="1" customWidth="1"/>
    <col min="7186" max="7186" width="12.28515625" customWidth="1"/>
    <col min="7187" max="7187" width="6.42578125" customWidth="1"/>
    <col min="7188" max="7188" width="12.28515625" customWidth="1"/>
    <col min="7189" max="7189" width="0" hidden="1" customWidth="1"/>
    <col min="7190" max="7190" width="3.7109375" customWidth="1"/>
    <col min="7191" max="7191" width="11.140625" bestFit="1" customWidth="1"/>
    <col min="7194" max="7194" width="11.140625" customWidth="1"/>
    <col min="7425" max="7432" width="0" hidden="1" customWidth="1"/>
    <col min="7433" max="7433" width="3.7109375" customWidth="1"/>
    <col min="7434" max="7434" width="3.85546875" customWidth="1"/>
    <col min="7435" max="7435" width="3.7109375" customWidth="1"/>
    <col min="7436" max="7436" width="12.7109375" customWidth="1"/>
    <col min="7437" max="7437" width="52.7109375" customWidth="1"/>
    <col min="7438" max="7441" width="0" hidden="1" customWidth="1"/>
    <col min="7442" max="7442" width="12.28515625" customWidth="1"/>
    <col min="7443" max="7443" width="6.42578125" customWidth="1"/>
    <col min="7444" max="7444" width="12.28515625" customWidth="1"/>
    <col min="7445" max="7445" width="0" hidden="1" customWidth="1"/>
    <col min="7446" max="7446" width="3.7109375" customWidth="1"/>
    <col min="7447" max="7447" width="11.140625" bestFit="1" customWidth="1"/>
    <col min="7450" max="7450" width="11.140625" customWidth="1"/>
    <col min="7681" max="7688" width="0" hidden="1" customWidth="1"/>
    <col min="7689" max="7689" width="3.7109375" customWidth="1"/>
    <col min="7690" max="7690" width="3.85546875" customWidth="1"/>
    <col min="7691" max="7691" width="3.7109375" customWidth="1"/>
    <col min="7692" max="7692" width="12.7109375" customWidth="1"/>
    <col min="7693" max="7693" width="52.7109375" customWidth="1"/>
    <col min="7694" max="7697" width="0" hidden="1" customWidth="1"/>
    <col min="7698" max="7698" width="12.28515625" customWidth="1"/>
    <col min="7699" max="7699" width="6.42578125" customWidth="1"/>
    <col min="7700" max="7700" width="12.28515625" customWidth="1"/>
    <col min="7701" max="7701" width="0" hidden="1" customWidth="1"/>
    <col min="7702" max="7702" width="3.7109375" customWidth="1"/>
    <col min="7703" max="7703" width="11.140625" bestFit="1" customWidth="1"/>
    <col min="7706" max="7706" width="11.140625" customWidth="1"/>
    <col min="7937" max="7944" width="0" hidden="1" customWidth="1"/>
    <col min="7945" max="7945" width="3.7109375" customWidth="1"/>
    <col min="7946" max="7946" width="3.85546875" customWidth="1"/>
    <col min="7947" max="7947" width="3.7109375" customWidth="1"/>
    <col min="7948" max="7948" width="12.7109375" customWidth="1"/>
    <col min="7949" max="7949" width="52.7109375" customWidth="1"/>
    <col min="7950" max="7953" width="0" hidden="1" customWidth="1"/>
    <col min="7954" max="7954" width="12.28515625" customWidth="1"/>
    <col min="7955" max="7955" width="6.42578125" customWidth="1"/>
    <col min="7956" max="7956" width="12.28515625" customWidth="1"/>
    <col min="7957" max="7957" width="0" hidden="1" customWidth="1"/>
    <col min="7958" max="7958" width="3.7109375" customWidth="1"/>
    <col min="7959" max="7959" width="11.140625" bestFit="1" customWidth="1"/>
    <col min="7962" max="7962" width="11.140625" customWidth="1"/>
    <col min="8193" max="8200" width="0" hidden="1" customWidth="1"/>
    <col min="8201" max="8201" width="3.7109375" customWidth="1"/>
    <col min="8202" max="8202" width="3.85546875" customWidth="1"/>
    <col min="8203" max="8203" width="3.7109375" customWidth="1"/>
    <col min="8204" max="8204" width="12.7109375" customWidth="1"/>
    <col min="8205" max="8205" width="52.7109375" customWidth="1"/>
    <col min="8206" max="8209" width="0" hidden="1" customWidth="1"/>
    <col min="8210" max="8210" width="12.28515625" customWidth="1"/>
    <col min="8211" max="8211" width="6.42578125" customWidth="1"/>
    <col min="8212" max="8212" width="12.28515625" customWidth="1"/>
    <col min="8213" max="8213" width="0" hidden="1" customWidth="1"/>
    <col min="8214" max="8214" width="3.7109375" customWidth="1"/>
    <col min="8215" max="8215" width="11.140625" bestFit="1" customWidth="1"/>
    <col min="8218" max="8218" width="11.140625" customWidth="1"/>
    <col min="8449" max="8456" width="0" hidden="1" customWidth="1"/>
    <col min="8457" max="8457" width="3.7109375" customWidth="1"/>
    <col min="8458" max="8458" width="3.85546875" customWidth="1"/>
    <col min="8459" max="8459" width="3.7109375" customWidth="1"/>
    <col min="8460" max="8460" width="12.7109375" customWidth="1"/>
    <col min="8461" max="8461" width="52.7109375" customWidth="1"/>
    <col min="8462" max="8465" width="0" hidden="1" customWidth="1"/>
    <col min="8466" max="8466" width="12.28515625" customWidth="1"/>
    <col min="8467" max="8467" width="6.42578125" customWidth="1"/>
    <col min="8468" max="8468" width="12.28515625" customWidth="1"/>
    <col min="8469" max="8469" width="0" hidden="1" customWidth="1"/>
    <col min="8470" max="8470" width="3.7109375" customWidth="1"/>
    <col min="8471" max="8471" width="11.140625" bestFit="1" customWidth="1"/>
    <col min="8474" max="8474" width="11.140625" customWidth="1"/>
    <col min="8705" max="8712" width="0" hidden="1" customWidth="1"/>
    <col min="8713" max="8713" width="3.7109375" customWidth="1"/>
    <col min="8714" max="8714" width="3.85546875" customWidth="1"/>
    <col min="8715" max="8715" width="3.7109375" customWidth="1"/>
    <col min="8716" max="8716" width="12.7109375" customWidth="1"/>
    <col min="8717" max="8717" width="52.7109375" customWidth="1"/>
    <col min="8718" max="8721" width="0" hidden="1" customWidth="1"/>
    <col min="8722" max="8722" width="12.28515625" customWidth="1"/>
    <col min="8723" max="8723" width="6.42578125" customWidth="1"/>
    <col min="8724" max="8724" width="12.28515625" customWidth="1"/>
    <col min="8725" max="8725" width="0" hidden="1" customWidth="1"/>
    <col min="8726" max="8726" width="3.7109375" customWidth="1"/>
    <col min="8727" max="8727" width="11.140625" bestFit="1" customWidth="1"/>
    <col min="8730" max="8730" width="11.140625" customWidth="1"/>
    <col min="8961" max="8968" width="0" hidden="1" customWidth="1"/>
    <col min="8969" max="8969" width="3.7109375" customWidth="1"/>
    <col min="8970" max="8970" width="3.85546875" customWidth="1"/>
    <col min="8971" max="8971" width="3.7109375" customWidth="1"/>
    <col min="8972" max="8972" width="12.7109375" customWidth="1"/>
    <col min="8973" max="8973" width="52.7109375" customWidth="1"/>
    <col min="8974" max="8977" width="0" hidden="1" customWidth="1"/>
    <col min="8978" max="8978" width="12.28515625" customWidth="1"/>
    <col min="8979" max="8979" width="6.42578125" customWidth="1"/>
    <col min="8980" max="8980" width="12.28515625" customWidth="1"/>
    <col min="8981" max="8981" width="0" hidden="1" customWidth="1"/>
    <col min="8982" max="8982" width="3.7109375" customWidth="1"/>
    <col min="8983" max="8983" width="11.140625" bestFit="1" customWidth="1"/>
    <col min="8986" max="8986" width="11.140625" customWidth="1"/>
    <col min="9217" max="9224" width="0" hidden="1" customWidth="1"/>
    <col min="9225" max="9225" width="3.7109375" customWidth="1"/>
    <col min="9226" max="9226" width="3.85546875" customWidth="1"/>
    <col min="9227" max="9227" width="3.7109375" customWidth="1"/>
    <col min="9228" max="9228" width="12.7109375" customWidth="1"/>
    <col min="9229" max="9229" width="52.7109375" customWidth="1"/>
    <col min="9230" max="9233" width="0" hidden="1" customWidth="1"/>
    <col min="9234" max="9234" width="12.28515625" customWidth="1"/>
    <col min="9235" max="9235" width="6.42578125" customWidth="1"/>
    <col min="9236" max="9236" width="12.28515625" customWidth="1"/>
    <col min="9237" max="9237" width="0" hidden="1" customWidth="1"/>
    <col min="9238" max="9238" width="3.7109375" customWidth="1"/>
    <col min="9239" max="9239" width="11.140625" bestFit="1" customWidth="1"/>
    <col min="9242" max="9242" width="11.140625" customWidth="1"/>
    <col min="9473" max="9480" width="0" hidden="1" customWidth="1"/>
    <col min="9481" max="9481" width="3.7109375" customWidth="1"/>
    <col min="9482" max="9482" width="3.85546875" customWidth="1"/>
    <col min="9483" max="9483" width="3.7109375" customWidth="1"/>
    <col min="9484" max="9484" width="12.7109375" customWidth="1"/>
    <col min="9485" max="9485" width="52.7109375" customWidth="1"/>
    <col min="9486" max="9489" width="0" hidden="1" customWidth="1"/>
    <col min="9490" max="9490" width="12.28515625" customWidth="1"/>
    <col min="9491" max="9491" width="6.42578125" customWidth="1"/>
    <col min="9492" max="9492" width="12.28515625" customWidth="1"/>
    <col min="9493" max="9493" width="0" hidden="1" customWidth="1"/>
    <col min="9494" max="9494" width="3.7109375" customWidth="1"/>
    <col min="9495" max="9495" width="11.140625" bestFit="1" customWidth="1"/>
    <col min="9498" max="9498" width="11.140625" customWidth="1"/>
    <col min="9729" max="9736" width="0" hidden="1" customWidth="1"/>
    <col min="9737" max="9737" width="3.7109375" customWidth="1"/>
    <col min="9738" max="9738" width="3.85546875" customWidth="1"/>
    <col min="9739" max="9739" width="3.7109375" customWidth="1"/>
    <col min="9740" max="9740" width="12.7109375" customWidth="1"/>
    <col min="9741" max="9741" width="52.7109375" customWidth="1"/>
    <col min="9742" max="9745" width="0" hidden="1" customWidth="1"/>
    <col min="9746" max="9746" width="12.28515625" customWidth="1"/>
    <col min="9747" max="9747" width="6.42578125" customWidth="1"/>
    <col min="9748" max="9748" width="12.28515625" customWidth="1"/>
    <col min="9749" max="9749" width="0" hidden="1" customWidth="1"/>
    <col min="9750" max="9750" width="3.7109375" customWidth="1"/>
    <col min="9751" max="9751" width="11.140625" bestFit="1" customWidth="1"/>
    <col min="9754" max="9754" width="11.140625" customWidth="1"/>
    <col min="9985" max="9992" width="0" hidden="1" customWidth="1"/>
    <col min="9993" max="9993" width="3.7109375" customWidth="1"/>
    <col min="9994" max="9994" width="3.85546875" customWidth="1"/>
    <col min="9995" max="9995" width="3.7109375" customWidth="1"/>
    <col min="9996" max="9996" width="12.7109375" customWidth="1"/>
    <col min="9997" max="9997" width="52.7109375" customWidth="1"/>
    <col min="9998" max="10001" width="0" hidden="1" customWidth="1"/>
    <col min="10002" max="10002" width="12.28515625" customWidth="1"/>
    <col min="10003" max="10003" width="6.42578125" customWidth="1"/>
    <col min="10004" max="10004" width="12.28515625" customWidth="1"/>
    <col min="10005" max="10005" width="0" hidden="1" customWidth="1"/>
    <col min="10006" max="10006" width="3.7109375" customWidth="1"/>
    <col min="10007" max="10007" width="11.140625" bestFit="1" customWidth="1"/>
    <col min="10010" max="10010" width="11.140625" customWidth="1"/>
    <col min="10241" max="10248" width="0" hidden="1" customWidth="1"/>
    <col min="10249" max="10249" width="3.7109375" customWidth="1"/>
    <col min="10250" max="10250" width="3.85546875" customWidth="1"/>
    <col min="10251" max="10251" width="3.7109375" customWidth="1"/>
    <col min="10252" max="10252" width="12.7109375" customWidth="1"/>
    <col min="10253" max="10253" width="52.7109375" customWidth="1"/>
    <col min="10254" max="10257" width="0" hidden="1" customWidth="1"/>
    <col min="10258" max="10258" width="12.28515625" customWidth="1"/>
    <col min="10259" max="10259" width="6.42578125" customWidth="1"/>
    <col min="10260" max="10260" width="12.28515625" customWidth="1"/>
    <col min="10261" max="10261" width="0" hidden="1" customWidth="1"/>
    <col min="10262" max="10262" width="3.7109375" customWidth="1"/>
    <col min="10263" max="10263" width="11.140625" bestFit="1" customWidth="1"/>
    <col min="10266" max="10266" width="11.140625" customWidth="1"/>
    <col min="10497" max="10504" width="0" hidden="1" customWidth="1"/>
    <col min="10505" max="10505" width="3.7109375" customWidth="1"/>
    <col min="10506" max="10506" width="3.85546875" customWidth="1"/>
    <col min="10507" max="10507" width="3.7109375" customWidth="1"/>
    <col min="10508" max="10508" width="12.7109375" customWidth="1"/>
    <col min="10509" max="10509" width="52.7109375" customWidth="1"/>
    <col min="10510" max="10513" width="0" hidden="1" customWidth="1"/>
    <col min="10514" max="10514" width="12.28515625" customWidth="1"/>
    <col min="10515" max="10515" width="6.42578125" customWidth="1"/>
    <col min="10516" max="10516" width="12.28515625" customWidth="1"/>
    <col min="10517" max="10517" width="0" hidden="1" customWidth="1"/>
    <col min="10518" max="10518" width="3.7109375" customWidth="1"/>
    <col min="10519" max="10519" width="11.140625" bestFit="1" customWidth="1"/>
    <col min="10522" max="10522" width="11.140625" customWidth="1"/>
    <col min="10753" max="10760" width="0" hidden="1" customWidth="1"/>
    <col min="10761" max="10761" width="3.7109375" customWidth="1"/>
    <col min="10762" max="10762" width="3.85546875" customWidth="1"/>
    <col min="10763" max="10763" width="3.7109375" customWidth="1"/>
    <col min="10764" max="10764" width="12.7109375" customWidth="1"/>
    <col min="10765" max="10765" width="52.7109375" customWidth="1"/>
    <col min="10766" max="10769" width="0" hidden="1" customWidth="1"/>
    <col min="10770" max="10770" width="12.28515625" customWidth="1"/>
    <col min="10771" max="10771" width="6.42578125" customWidth="1"/>
    <col min="10772" max="10772" width="12.28515625" customWidth="1"/>
    <col min="10773" max="10773" width="0" hidden="1" customWidth="1"/>
    <col min="10774" max="10774" width="3.7109375" customWidth="1"/>
    <col min="10775" max="10775" width="11.140625" bestFit="1" customWidth="1"/>
    <col min="10778" max="10778" width="11.140625" customWidth="1"/>
    <col min="11009" max="11016" width="0" hidden="1" customWidth="1"/>
    <col min="11017" max="11017" width="3.7109375" customWidth="1"/>
    <col min="11018" max="11018" width="3.85546875" customWidth="1"/>
    <col min="11019" max="11019" width="3.7109375" customWidth="1"/>
    <col min="11020" max="11020" width="12.7109375" customWidth="1"/>
    <col min="11021" max="11021" width="52.7109375" customWidth="1"/>
    <col min="11022" max="11025" width="0" hidden="1" customWidth="1"/>
    <col min="11026" max="11026" width="12.28515625" customWidth="1"/>
    <col min="11027" max="11027" width="6.42578125" customWidth="1"/>
    <col min="11028" max="11028" width="12.28515625" customWidth="1"/>
    <col min="11029" max="11029" width="0" hidden="1" customWidth="1"/>
    <col min="11030" max="11030" width="3.7109375" customWidth="1"/>
    <col min="11031" max="11031" width="11.140625" bestFit="1" customWidth="1"/>
    <col min="11034" max="11034" width="11.140625" customWidth="1"/>
    <col min="11265" max="11272" width="0" hidden="1" customWidth="1"/>
    <col min="11273" max="11273" width="3.7109375" customWidth="1"/>
    <col min="11274" max="11274" width="3.85546875" customWidth="1"/>
    <col min="11275" max="11275" width="3.7109375" customWidth="1"/>
    <col min="11276" max="11276" width="12.7109375" customWidth="1"/>
    <col min="11277" max="11277" width="52.7109375" customWidth="1"/>
    <col min="11278" max="11281" width="0" hidden="1" customWidth="1"/>
    <col min="11282" max="11282" width="12.28515625" customWidth="1"/>
    <col min="11283" max="11283" width="6.42578125" customWidth="1"/>
    <col min="11284" max="11284" width="12.28515625" customWidth="1"/>
    <col min="11285" max="11285" width="0" hidden="1" customWidth="1"/>
    <col min="11286" max="11286" width="3.7109375" customWidth="1"/>
    <col min="11287" max="11287" width="11.140625" bestFit="1" customWidth="1"/>
    <col min="11290" max="11290" width="11.140625" customWidth="1"/>
    <col min="11521" max="11528" width="0" hidden="1" customWidth="1"/>
    <col min="11529" max="11529" width="3.7109375" customWidth="1"/>
    <col min="11530" max="11530" width="3.85546875" customWidth="1"/>
    <col min="11531" max="11531" width="3.7109375" customWidth="1"/>
    <col min="11532" max="11532" width="12.7109375" customWidth="1"/>
    <col min="11533" max="11533" width="52.7109375" customWidth="1"/>
    <col min="11534" max="11537" width="0" hidden="1" customWidth="1"/>
    <col min="11538" max="11538" width="12.28515625" customWidth="1"/>
    <col min="11539" max="11539" width="6.42578125" customWidth="1"/>
    <col min="11540" max="11540" width="12.28515625" customWidth="1"/>
    <col min="11541" max="11541" width="0" hidden="1" customWidth="1"/>
    <col min="11542" max="11542" width="3.7109375" customWidth="1"/>
    <col min="11543" max="11543" width="11.140625" bestFit="1" customWidth="1"/>
    <col min="11546" max="11546" width="11.140625" customWidth="1"/>
    <col min="11777" max="11784" width="0" hidden="1" customWidth="1"/>
    <col min="11785" max="11785" width="3.7109375" customWidth="1"/>
    <col min="11786" max="11786" width="3.85546875" customWidth="1"/>
    <col min="11787" max="11787" width="3.7109375" customWidth="1"/>
    <col min="11788" max="11788" width="12.7109375" customWidth="1"/>
    <col min="11789" max="11789" width="52.7109375" customWidth="1"/>
    <col min="11790" max="11793" width="0" hidden="1" customWidth="1"/>
    <col min="11794" max="11794" width="12.28515625" customWidth="1"/>
    <col min="11795" max="11795" width="6.42578125" customWidth="1"/>
    <col min="11796" max="11796" width="12.28515625" customWidth="1"/>
    <col min="11797" max="11797" width="0" hidden="1" customWidth="1"/>
    <col min="11798" max="11798" width="3.7109375" customWidth="1"/>
    <col min="11799" max="11799" width="11.140625" bestFit="1" customWidth="1"/>
    <col min="11802" max="11802" width="11.140625" customWidth="1"/>
    <col min="12033" max="12040" width="0" hidden="1" customWidth="1"/>
    <col min="12041" max="12041" width="3.7109375" customWidth="1"/>
    <col min="12042" max="12042" width="3.85546875" customWidth="1"/>
    <col min="12043" max="12043" width="3.7109375" customWidth="1"/>
    <col min="12044" max="12044" width="12.7109375" customWidth="1"/>
    <col min="12045" max="12045" width="52.7109375" customWidth="1"/>
    <col min="12046" max="12049" width="0" hidden="1" customWidth="1"/>
    <col min="12050" max="12050" width="12.28515625" customWidth="1"/>
    <col min="12051" max="12051" width="6.42578125" customWidth="1"/>
    <col min="12052" max="12052" width="12.28515625" customWidth="1"/>
    <col min="12053" max="12053" width="0" hidden="1" customWidth="1"/>
    <col min="12054" max="12054" width="3.7109375" customWidth="1"/>
    <col min="12055" max="12055" width="11.140625" bestFit="1" customWidth="1"/>
    <col min="12058" max="12058" width="11.140625" customWidth="1"/>
    <col min="12289" max="12296" width="0" hidden="1" customWidth="1"/>
    <col min="12297" max="12297" width="3.7109375" customWidth="1"/>
    <col min="12298" max="12298" width="3.85546875" customWidth="1"/>
    <col min="12299" max="12299" width="3.7109375" customWidth="1"/>
    <col min="12300" max="12300" width="12.7109375" customWidth="1"/>
    <col min="12301" max="12301" width="52.7109375" customWidth="1"/>
    <col min="12302" max="12305" width="0" hidden="1" customWidth="1"/>
    <col min="12306" max="12306" width="12.28515625" customWidth="1"/>
    <col min="12307" max="12307" width="6.42578125" customWidth="1"/>
    <col min="12308" max="12308" width="12.28515625" customWidth="1"/>
    <col min="12309" max="12309" width="0" hidden="1" customWidth="1"/>
    <col min="12310" max="12310" width="3.7109375" customWidth="1"/>
    <col min="12311" max="12311" width="11.140625" bestFit="1" customWidth="1"/>
    <col min="12314" max="12314" width="11.140625" customWidth="1"/>
    <col min="12545" max="12552" width="0" hidden="1" customWidth="1"/>
    <col min="12553" max="12553" width="3.7109375" customWidth="1"/>
    <col min="12554" max="12554" width="3.85546875" customWidth="1"/>
    <col min="12555" max="12555" width="3.7109375" customWidth="1"/>
    <col min="12556" max="12556" width="12.7109375" customWidth="1"/>
    <col min="12557" max="12557" width="52.7109375" customWidth="1"/>
    <col min="12558" max="12561" width="0" hidden="1" customWidth="1"/>
    <col min="12562" max="12562" width="12.28515625" customWidth="1"/>
    <col min="12563" max="12563" width="6.42578125" customWidth="1"/>
    <col min="12564" max="12564" width="12.28515625" customWidth="1"/>
    <col min="12565" max="12565" width="0" hidden="1" customWidth="1"/>
    <col min="12566" max="12566" width="3.7109375" customWidth="1"/>
    <col min="12567" max="12567" width="11.140625" bestFit="1" customWidth="1"/>
    <col min="12570" max="12570" width="11.140625" customWidth="1"/>
    <col min="12801" max="12808" width="0" hidden="1" customWidth="1"/>
    <col min="12809" max="12809" width="3.7109375" customWidth="1"/>
    <col min="12810" max="12810" width="3.85546875" customWidth="1"/>
    <col min="12811" max="12811" width="3.7109375" customWidth="1"/>
    <col min="12812" max="12812" width="12.7109375" customWidth="1"/>
    <col min="12813" max="12813" width="52.7109375" customWidth="1"/>
    <col min="12814" max="12817" width="0" hidden="1" customWidth="1"/>
    <col min="12818" max="12818" width="12.28515625" customWidth="1"/>
    <col min="12819" max="12819" width="6.42578125" customWidth="1"/>
    <col min="12820" max="12820" width="12.28515625" customWidth="1"/>
    <col min="12821" max="12821" width="0" hidden="1" customWidth="1"/>
    <col min="12822" max="12822" width="3.7109375" customWidth="1"/>
    <col min="12823" max="12823" width="11.140625" bestFit="1" customWidth="1"/>
    <col min="12826" max="12826" width="11.140625" customWidth="1"/>
    <col min="13057" max="13064" width="0" hidden="1" customWidth="1"/>
    <col min="13065" max="13065" width="3.7109375" customWidth="1"/>
    <col min="13066" max="13066" width="3.85546875" customWidth="1"/>
    <col min="13067" max="13067" width="3.7109375" customWidth="1"/>
    <col min="13068" max="13068" width="12.7109375" customWidth="1"/>
    <col min="13069" max="13069" width="52.7109375" customWidth="1"/>
    <col min="13070" max="13073" width="0" hidden="1" customWidth="1"/>
    <col min="13074" max="13074" width="12.28515625" customWidth="1"/>
    <col min="13075" max="13075" width="6.42578125" customWidth="1"/>
    <col min="13076" max="13076" width="12.28515625" customWidth="1"/>
    <col min="13077" max="13077" width="0" hidden="1" customWidth="1"/>
    <col min="13078" max="13078" width="3.7109375" customWidth="1"/>
    <col min="13079" max="13079" width="11.140625" bestFit="1" customWidth="1"/>
    <col min="13082" max="13082" width="11.140625" customWidth="1"/>
    <col min="13313" max="13320" width="0" hidden="1" customWidth="1"/>
    <col min="13321" max="13321" width="3.7109375" customWidth="1"/>
    <col min="13322" max="13322" width="3.85546875" customWidth="1"/>
    <col min="13323" max="13323" width="3.7109375" customWidth="1"/>
    <col min="13324" max="13324" width="12.7109375" customWidth="1"/>
    <col min="13325" max="13325" width="52.7109375" customWidth="1"/>
    <col min="13326" max="13329" width="0" hidden="1" customWidth="1"/>
    <col min="13330" max="13330" width="12.28515625" customWidth="1"/>
    <col min="13331" max="13331" width="6.42578125" customWidth="1"/>
    <col min="13332" max="13332" width="12.28515625" customWidth="1"/>
    <col min="13333" max="13333" width="0" hidden="1" customWidth="1"/>
    <col min="13334" max="13334" width="3.7109375" customWidth="1"/>
    <col min="13335" max="13335" width="11.140625" bestFit="1" customWidth="1"/>
    <col min="13338" max="13338" width="11.140625" customWidth="1"/>
    <col min="13569" max="13576" width="0" hidden="1" customWidth="1"/>
    <col min="13577" max="13577" width="3.7109375" customWidth="1"/>
    <col min="13578" max="13578" width="3.85546875" customWidth="1"/>
    <col min="13579" max="13579" width="3.7109375" customWidth="1"/>
    <col min="13580" max="13580" width="12.7109375" customWidth="1"/>
    <col min="13581" max="13581" width="52.7109375" customWidth="1"/>
    <col min="13582" max="13585" width="0" hidden="1" customWidth="1"/>
    <col min="13586" max="13586" width="12.28515625" customWidth="1"/>
    <col min="13587" max="13587" width="6.42578125" customWidth="1"/>
    <col min="13588" max="13588" width="12.28515625" customWidth="1"/>
    <col min="13589" max="13589" width="0" hidden="1" customWidth="1"/>
    <col min="13590" max="13590" width="3.7109375" customWidth="1"/>
    <col min="13591" max="13591" width="11.140625" bestFit="1" customWidth="1"/>
    <col min="13594" max="13594" width="11.140625" customWidth="1"/>
    <col min="13825" max="13832" width="0" hidden="1" customWidth="1"/>
    <col min="13833" max="13833" width="3.7109375" customWidth="1"/>
    <col min="13834" max="13834" width="3.85546875" customWidth="1"/>
    <col min="13835" max="13835" width="3.7109375" customWidth="1"/>
    <col min="13836" max="13836" width="12.7109375" customWidth="1"/>
    <col min="13837" max="13837" width="52.7109375" customWidth="1"/>
    <col min="13838" max="13841" width="0" hidden="1" customWidth="1"/>
    <col min="13842" max="13842" width="12.28515625" customWidth="1"/>
    <col min="13843" max="13843" width="6.42578125" customWidth="1"/>
    <col min="13844" max="13844" width="12.28515625" customWidth="1"/>
    <col min="13845" max="13845" width="0" hidden="1" customWidth="1"/>
    <col min="13846" max="13846" width="3.7109375" customWidth="1"/>
    <col min="13847" max="13847" width="11.140625" bestFit="1" customWidth="1"/>
    <col min="13850" max="13850" width="11.140625" customWidth="1"/>
    <col min="14081" max="14088" width="0" hidden="1" customWidth="1"/>
    <col min="14089" max="14089" width="3.7109375" customWidth="1"/>
    <col min="14090" max="14090" width="3.85546875" customWidth="1"/>
    <col min="14091" max="14091" width="3.7109375" customWidth="1"/>
    <col min="14092" max="14092" width="12.7109375" customWidth="1"/>
    <col min="14093" max="14093" width="52.7109375" customWidth="1"/>
    <col min="14094" max="14097" width="0" hidden="1" customWidth="1"/>
    <col min="14098" max="14098" width="12.28515625" customWidth="1"/>
    <col min="14099" max="14099" width="6.42578125" customWidth="1"/>
    <col min="14100" max="14100" width="12.28515625" customWidth="1"/>
    <col min="14101" max="14101" width="0" hidden="1" customWidth="1"/>
    <col min="14102" max="14102" width="3.7109375" customWidth="1"/>
    <col min="14103" max="14103" width="11.140625" bestFit="1" customWidth="1"/>
    <col min="14106" max="14106" width="11.140625" customWidth="1"/>
    <col min="14337" max="14344" width="0" hidden="1" customWidth="1"/>
    <col min="14345" max="14345" width="3.7109375" customWidth="1"/>
    <col min="14346" max="14346" width="3.85546875" customWidth="1"/>
    <col min="14347" max="14347" width="3.7109375" customWidth="1"/>
    <col min="14348" max="14348" width="12.7109375" customWidth="1"/>
    <col min="14349" max="14349" width="52.7109375" customWidth="1"/>
    <col min="14350" max="14353" width="0" hidden="1" customWidth="1"/>
    <col min="14354" max="14354" width="12.28515625" customWidth="1"/>
    <col min="14355" max="14355" width="6.42578125" customWidth="1"/>
    <col min="14356" max="14356" width="12.28515625" customWidth="1"/>
    <col min="14357" max="14357" width="0" hidden="1" customWidth="1"/>
    <col min="14358" max="14358" width="3.7109375" customWidth="1"/>
    <col min="14359" max="14359" width="11.140625" bestFit="1" customWidth="1"/>
    <col min="14362" max="14362" width="11.140625" customWidth="1"/>
    <col min="14593" max="14600" width="0" hidden="1" customWidth="1"/>
    <col min="14601" max="14601" width="3.7109375" customWidth="1"/>
    <col min="14602" max="14602" width="3.85546875" customWidth="1"/>
    <col min="14603" max="14603" width="3.7109375" customWidth="1"/>
    <col min="14604" max="14604" width="12.7109375" customWidth="1"/>
    <col min="14605" max="14605" width="52.7109375" customWidth="1"/>
    <col min="14606" max="14609" width="0" hidden="1" customWidth="1"/>
    <col min="14610" max="14610" width="12.28515625" customWidth="1"/>
    <col min="14611" max="14611" width="6.42578125" customWidth="1"/>
    <col min="14612" max="14612" width="12.28515625" customWidth="1"/>
    <col min="14613" max="14613" width="0" hidden="1" customWidth="1"/>
    <col min="14614" max="14614" width="3.7109375" customWidth="1"/>
    <col min="14615" max="14615" width="11.140625" bestFit="1" customWidth="1"/>
    <col min="14618" max="14618" width="11.140625" customWidth="1"/>
    <col min="14849" max="14856" width="0" hidden="1" customWidth="1"/>
    <col min="14857" max="14857" width="3.7109375" customWidth="1"/>
    <col min="14858" max="14858" width="3.85546875" customWidth="1"/>
    <col min="14859" max="14859" width="3.7109375" customWidth="1"/>
    <col min="14860" max="14860" width="12.7109375" customWidth="1"/>
    <col min="14861" max="14861" width="52.7109375" customWidth="1"/>
    <col min="14862" max="14865" width="0" hidden="1" customWidth="1"/>
    <col min="14866" max="14866" width="12.28515625" customWidth="1"/>
    <col min="14867" max="14867" width="6.42578125" customWidth="1"/>
    <col min="14868" max="14868" width="12.28515625" customWidth="1"/>
    <col min="14869" max="14869" width="0" hidden="1" customWidth="1"/>
    <col min="14870" max="14870" width="3.7109375" customWidth="1"/>
    <col min="14871" max="14871" width="11.140625" bestFit="1" customWidth="1"/>
    <col min="14874" max="14874" width="11.140625" customWidth="1"/>
    <col min="15105" max="15112" width="0" hidden="1" customWidth="1"/>
    <col min="15113" max="15113" width="3.7109375" customWidth="1"/>
    <col min="15114" max="15114" width="3.85546875" customWidth="1"/>
    <col min="15115" max="15115" width="3.7109375" customWidth="1"/>
    <col min="15116" max="15116" width="12.7109375" customWidth="1"/>
    <col min="15117" max="15117" width="52.7109375" customWidth="1"/>
    <col min="15118" max="15121" width="0" hidden="1" customWidth="1"/>
    <col min="15122" max="15122" width="12.28515625" customWidth="1"/>
    <col min="15123" max="15123" width="6.42578125" customWidth="1"/>
    <col min="15124" max="15124" width="12.28515625" customWidth="1"/>
    <col min="15125" max="15125" width="0" hidden="1" customWidth="1"/>
    <col min="15126" max="15126" width="3.7109375" customWidth="1"/>
    <col min="15127" max="15127" width="11.140625" bestFit="1" customWidth="1"/>
    <col min="15130" max="15130" width="11.140625" customWidth="1"/>
    <col min="15361" max="15368" width="0" hidden="1" customWidth="1"/>
    <col min="15369" max="15369" width="3.7109375" customWidth="1"/>
    <col min="15370" max="15370" width="3.85546875" customWidth="1"/>
    <col min="15371" max="15371" width="3.7109375" customWidth="1"/>
    <col min="15372" max="15372" width="12.7109375" customWidth="1"/>
    <col min="15373" max="15373" width="52.7109375" customWidth="1"/>
    <col min="15374" max="15377" width="0" hidden="1" customWidth="1"/>
    <col min="15378" max="15378" width="12.28515625" customWidth="1"/>
    <col min="15379" max="15379" width="6.42578125" customWidth="1"/>
    <col min="15380" max="15380" width="12.28515625" customWidth="1"/>
    <col min="15381" max="15381" width="0" hidden="1" customWidth="1"/>
    <col min="15382" max="15382" width="3.7109375" customWidth="1"/>
    <col min="15383" max="15383" width="11.140625" bestFit="1" customWidth="1"/>
    <col min="15386" max="15386" width="11.140625" customWidth="1"/>
    <col min="15617" max="15624" width="0" hidden="1" customWidth="1"/>
    <col min="15625" max="15625" width="3.7109375" customWidth="1"/>
    <col min="15626" max="15626" width="3.85546875" customWidth="1"/>
    <col min="15627" max="15627" width="3.7109375" customWidth="1"/>
    <col min="15628" max="15628" width="12.7109375" customWidth="1"/>
    <col min="15629" max="15629" width="52.7109375" customWidth="1"/>
    <col min="15630" max="15633" width="0" hidden="1" customWidth="1"/>
    <col min="15634" max="15634" width="12.28515625" customWidth="1"/>
    <col min="15635" max="15635" width="6.42578125" customWidth="1"/>
    <col min="15636" max="15636" width="12.28515625" customWidth="1"/>
    <col min="15637" max="15637" width="0" hidden="1" customWidth="1"/>
    <col min="15638" max="15638" width="3.7109375" customWidth="1"/>
    <col min="15639" max="15639" width="11.140625" bestFit="1" customWidth="1"/>
    <col min="15642" max="15642" width="11.140625" customWidth="1"/>
    <col min="15873" max="15880" width="0" hidden="1" customWidth="1"/>
    <col min="15881" max="15881" width="3.7109375" customWidth="1"/>
    <col min="15882" max="15882" width="3.85546875" customWidth="1"/>
    <col min="15883" max="15883" width="3.7109375" customWidth="1"/>
    <col min="15884" max="15884" width="12.7109375" customWidth="1"/>
    <col min="15885" max="15885" width="52.7109375" customWidth="1"/>
    <col min="15886" max="15889" width="0" hidden="1" customWidth="1"/>
    <col min="15890" max="15890" width="12.28515625" customWidth="1"/>
    <col min="15891" max="15891" width="6.42578125" customWidth="1"/>
    <col min="15892" max="15892" width="12.28515625" customWidth="1"/>
    <col min="15893" max="15893" width="0" hidden="1" customWidth="1"/>
    <col min="15894" max="15894" width="3.7109375" customWidth="1"/>
    <col min="15895" max="15895" width="11.140625" bestFit="1" customWidth="1"/>
    <col min="15898" max="15898" width="11.140625" customWidth="1"/>
    <col min="16129" max="16136" width="0" hidden="1" customWidth="1"/>
    <col min="16137" max="16137" width="3.7109375" customWidth="1"/>
    <col min="16138" max="16138" width="3.85546875" customWidth="1"/>
    <col min="16139" max="16139" width="3.7109375" customWidth="1"/>
    <col min="16140" max="16140" width="12.7109375" customWidth="1"/>
    <col min="16141" max="16141" width="52.7109375" customWidth="1"/>
    <col min="16142" max="16145" width="0" hidden="1" customWidth="1"/>
    <col min="16146" max="16146" width="12.28515625" customWidth="1"/>
    <col min="16147" max="16147" width="6.42578125" customWidth="1"/>
    <col min="16148" max="16148" width="12.28515625" customWidth="1"/>
    <col min="16149" max="16149" width="0" hidden="1" customWidth="1"/>
    <col min="16150" max="16150" width="3.7109375" customWidth="1"/>
    <col min="16151" max="16151" width="11.140625" bestFit="1" customWidth="1"/>
    <col min="16154" max="16154" width="11.140625" customWidth="1"/>
  </cols>
  <sheetData>
    <row r="1" spans="12:23" hidden="1"/>
    <row r="2" spans="12:23" hidden="1"/>
    <row r="3" spans="12:23" hidden="1"/>
    <row r="4" spans="12:23" ht="3" customHeight="1"/>
    <row r="5" spans="12:23" ht="22.5" customHeight="1">
      <c r="L5" s="1" t="s">
        <v>629</v>
      </c>
      <c r="M5" s="1"/>
      <c r="N5" s="1"/>
      <c r="O5" s="1"/>
      <c r="P5" s="1"/>
      <c r="Q5" s="1"/>
      <c r="R5" s="1"/>
      <c r="S5" s="1"/>
      <c r="T5" s="1"/>
    </row>
    <row r="6" spans="12:23" ht="3" customHeight="1"/>
    <row r="7" spans="12:23">
      <c r="M7" t="s">
        <v>742</v>
      </c>
      <c r="O7" s="1"/>
      <c r="P7" s="1"/>
      <c r="Q7" s="1"/>
      <c r="R7" s="1"/>
      <c r="S7" s="1"/>
      <c r="T7" s="1"/>
    </row>
    <row r="9" spans="12:23">
      <c r="M9" t="s">
        <v>501</v>
      </c>
      <c r="O9" s="1" t="str">
        <f>IF(NameOrPr_ch="",IF(NameOrPr="","",NameOrPr),NameOrPr_ch)</f>
        <v>Комитет по тарифам и ценовой политике ЛО</v>
      </c>
      <c r="P9" s="1"/>
      <c r="Q9" s="1"/>
      <c r="R9" s="1"/>
      <c r="S9" s="1"/>
      <c r="T9" s="1"/>
    </row>
    <row r="10" spans="12:23">
      <c r="M10" t="s">
        <v>594</v>
      </c>
      <c r="O10" s="1" t="str">
        <f>IF(datePr_ch="",IF(datePr="","",datePr),datePr_ch)</f>
        <v>25.11.2022</v>
      </c>
      <c r="P10" s="1"/>
      <c r="Q10" s="1"/>
      <c r="R10" s="1"/>
      <c r="S10" s="1"/>
      <c r="T10" s="1"/>
    </row>
    <row r="11" spans="12:23">
      <c r="M11" t="s">
        <v>593</v>
      </c>
      <c r="O11" s="1" t="str">
        <f>IF(numberPr_ch="",IF(numberPr="","",numberPr),numberPr_ch)</f>
        <v>№472-п от 25.11.2022 г.; №513-п от 28.11.2022 г.</v>
      </c>
      <c r="P11" s="1"/>
      <c r="Q11" s="1"/>
      <c r="R11" s="1"/>
      <c r="S11" s="1"/>
      <c r="T11" s="1"/>
    </row>
    <row r="12" spans="12:23">
      <c r="M12" t="s">
        <v>500</v>
      </c>
      <c r="O12" s="1" t="str">
        <f>IF(IstPub_ch="",IF(IstPub="","",IstPub),IstPub_ch)</f>
        <v>https://tarif.lenobl.ru</v>
      </c>
      <c r="P12" s="1"/>
      <c r="Q12" s="1"/>
      <c r="R12" s="1"/>
      <c r="S12" s="1"/>
      <c r="T12" s="1"/>
    </row>
    <row r="13" spans="12:23">
      <c r="L13" s="1"/>
      <c r="M13" s="1"/>
      <c r="U13" t="s">
        <v>372</v>
      </c>
    </row>
    <row r="14" spans="12:23">
      <c r="O14" s="1"/>
      <c r="P14" s="1"/>
      <c r="Q14" s="1"/>
      <c r="R14" s="1"/>
      <c r="S14" s="1"/>
      <c r="T14" s="1"/>
      <c r="U14" s="1"/>
    </row>
    <row r="15" spans="12:23">
      <c r="L15" s="1" t="s">
        <v>453</v>
      </c>
      <c r="M15" s="1"/>
      <c r="N15" s="1"/>
      <c r="O15" s="1"/>
      <c r="P15" s="1"/>
      <c r="Q15" s="1"/>
      <c r="R15" s="1"/>
      <c r="S15" s="1"/>
      <c r="T15" s="1"/>
      <c r="U15" s="1"/>
      <c r="V15" s="1"/>
      <c r="W15" s="1" t="s">
        <v>454</v>
      </c>
    </row>
    <row r="16" spans="12:23" ht="14.25" customHeight="1">
      <c r="L16" s="1" t="s">
        <v>91</v>
      </c>
      <c r="M16" s="1" t="s">
        <v>637</v>
      </c>
      <c r="O16" s="1" t="s">
        <v>639</v>
      </c>
      <c r="P16" s="1"/>
      <c r="Q16" s="1"/>
      <c r="R16" s="1"/>
      <c r="S16" s="1"/>
      <c r="T16" s="1"/>
      <c r="U16" s="1" t="s">
        <v>340</v>
      </c>
      <c r="V16" s="1" t="s">
        <v>274</v>
      </c>
      <c r="W16" s="1"/>
    </row>
    <row r="17" spans="1:26" ht="14.25" customHeight="1">
      <c r="L17" s="1"/>
      <c r="M17" s="1"/>
      <c r="O17" s="1" t="s">
        <v>603</v>
      </c>
      <c r="P17" s="1" t="s">
        <v>270</v>
      </c>
      <c r="Q17" s="1"/>
      <c r="R17" s="1" t="s">
        <v>652</v>
      </c>
      <c r="S17" s="1"/>
      <c r="T17" s="1"/>
      <c r="U17" s="1"/>
      <c r="V17" s="1"/>
      <c r="W17" s="1"/>
    </row>
    <row r="18" spans="1:26" ht="33.75" customHeight="1">
      <c r="L18" s="1"/>
      <c r="M18" s="1"/>
      <c r="O18" s="1"/>
      <c r="P18" t="s">
        <v>604</v>
      </c>
      <c r="Q18" t="s">
        <v>6</v>
      </c>
      <c r="R18" t="s">
        <v>273</v>
      </c>
      <c r="S18" s="1" t="s">
        <v>272</v>
      </c>
      <c r="T18" s="1"/>
      <c r="U18" s="1"/>
      <c r="V18" s="1"/>
      <c r="W18" s="1"/>
    </row>
    <row r="19" spans="1:26">
      <c r="K19">
        <v>1</v>
      </c>
      <c r="L19" t="s">
        <v>92</v>
      </c>
      <c r="M19" t="s">
        <v>48</v>
      </c>
      <c r="N19" t="str">
        <f ca="1">OFFSET(N19,0,-1)</f>
        <v>2</v>
      </c>
      <c r="O19">
        <f ca="1">OFFSET(O19,0,-1)+1</f>
        <v>3</v>
      </c>
      <c r="P19">
        <f ca="1">OFFSET(P19,0,-1)+1</f>
        <v>4</v>
      </c>
      <c r="Q19">
        <f ca="1">OFFSET(Q19,0,-1)+1</f>
        <v>5</v>
      </c>
      <c r="R19">
        <f ca="1">OFFSET(R19,0,-1)+1</f>
        <v>6</v>
      </c>
      <c r="S19" s="1">
        <f ca="1">OFFSET(S19,0,-1)+1</f>
        <v>7</v>
      </c>
      <c r="T19" s="1"/>
      <c r="U19">
        <f ca="1">OFFSET(U19,0,-2)+1</f>
        <v>8</v>
      </c>
      <c r="V19">
        <f ca="1">OFFSET(V19,0,-1)</f>
        <v>8</v>
      </c>
      <c r="W19">
        <f ca="1">OFFSET(W19,0,-1)+1</f>
        <v>9</v>
      </c>
    </row>
    <row r="20" spans="1:26">
      <c r="A20" s="1">
        <v>1</v>
      </c>
      <c r="L20">
        <f>mergeValue(A20)</f>
        <v>1</v>
      </c>
      <c r="M20" t="s">
        <v>20</v>
      </c>
      <c r="O20" s="1"/>
      <c r="P20" s="1"/>
      <c r="Q20" s="1"/>
      <c r="R20" s="1"/>
      <c r="S20" s="1"/>
      <c r="T20" s="1"/>
      <c r="U20" s="1"/>
      <c r="V20" s="1"/>
      <c r="W20" t="s">
        <v>475</v>
      </c>
      <c r="Z20" t="str">
        <f t="shared" ref="Z20:Z33" si="0">IF(M20="","",M20 )</f>
        <v>Наименование тарифа</v>
      </c>
    </row>
    <row r="21" spans="1:26">
      <c r="A21" s="1"/>
      <c r="B21" s="1">
        <v>1</v>
      </c>
      <c r="L21" t="str">
        <f>mergeValue(A21) &amp;"."&amp; mergeValue(B21)</f>
        <v>1.1</v>
      </c>
      <c r="M21" t="s">
        <v>16</v>
      </c>
      <c r="O21" s="1"/>
      <c r="P21" s="1"/>
      <c r="Q21" s="1"/>
      <c r="R21" s="1"/>
      <c r="S21" s="1"/>
      <c r="T21" s="1"/>
      <c r="U21" s="1"/>
      <c r="V21" s="1"/>
      <c r="W21" t="s">
        <v>476</v>
      </c>
      <c r="Z21" t="str">
        <f t="shared" si="0"/>
        <v>Территория действия тарифа</v>
      </c>
    </row>
    <row r="22" spans="1:26">
      <c r="A22" s="1"/>
      <c r="B22" s="1"/>
      <c r="C22" s="1">
        <v>1</v>
      </c>
      <c r="L22" t="str">
        <f>mergeValue(A22) &amp;"."&amp; mergeValue(B22)&amp;"."&amp; mergeValue(C22)</f>
        <v>1.1.1</v>
      </c>
      <c r="M22" t="s">
        <v>7</v>
      </c>
      <c r="O22" s="1"/>
      <c r="P22" s="1"/>
      <c r="Q22" s="1"/>
      <c r="R22" s="1"/>
      <c r="S22" s="1"/>
      <c r="T22" s="1"/>
      <c r="U22" s="1"/>
      <c r="V22" s="1"/>
      <c r="W22" t="s">
        <v>631</v>
      </c>
      <c r="Z22" t="str">
        <f t="shared" si="0"/>
        <v xml:space="preserve">Наименование системы теплоснабжения </v>
      </c>
    </row>
    <row r="23" spans="1:26">
      <c r="A23" s="1"/>
      <c r="B23" s="1"/>
      <c r="C23" s="1"/>
      <c r="D23" s="1">
        <v>1</v>
      </c>
      <c r="L23" t="str">
        <f>mergeValue(A23) &amp;"."&amp; mergeValue(B23)&amp;"."&amp; mergeValue(C23)&amp;"."&amp; mergeValue(D23)</f>
        <v>1.1.1.1</v>
      </c>
      <c r="M23" t="s">
        <v>22</v>
      </c>
      <c r="O23" s="1"/>
      <c r="P23" s="1"/>
      <c r="Q23" s="1"/>
      <c r="R23" s="1"/>
      <c r="S23" s="1"/>
      <c r="T23" s="1"/>
      <c r="U23" s="1"/>
      <c r="V23" s="1"/>
      <c r="W23" t="s">
        <v>632</v>
      </c>
      <c r="Z23" t="str">
        <f t="shared" si="0"/>
        <v xml:space="preserve">Источник тепловой энергии  </v>
      </c>
    </row>
    <row r="24" spans="1:26">
      <c r="A24" s="1"/>
      <c r="B24" s="1"/>
      <c r="C24" s="1"/>
      <c r="D24" s="1"/>
      <c r="E24" s="1">
        <v>1</v>
      </c>
      <c r="H24">
        <v>1</v>
      </c>
      <c r="I24" s="1">
        <v>1</v>
      </c>
      <c r="L24" t="str">
        <f>mergeValue(A24) &amp;"."&amp; mergeValue(B24)&amp;"."&amp; mergeValue(C24)&amp;"."&amp; mergeValue(D24)&amp;"."&amp; mergeValue(E24)</f>
        <v>1.1.1.1.1</v>
      </c>
      <c r="M24" t="s">
        <v>9</v>
      </c>
      <c r="O24" s="1"/>
      <c r="P24" s="1"/>
      <c r="Q24" s="1"/>
      <c r="R24" s="1"/>
      <c r="S24" s="1"/>
      <c r="T24" s="1"/>
      <c r="U24" s="1"/>
      <c r="V24" s="1"/>
      <c r="W24" t="s">
        <v>636</v>
      </c>
      <c r="Z24" t="str">
        <f t="shared" si="0"/>
        <v>Схема подключения теплопотребляющей установки к коллектору источника тепловой энергии</v>
      </c>
    </row>
    <row r="25" spans="1:26">
      <c r="A25" s="1"/>
      <c r="B25" s="1"/>
      <c r="C25" s="1"/>
      <c r="D25" s="1"/>
      <c r="E25" s="1"/>
      <c r="F25" s="1">
        <v>1</v>
      </c>
      <c r="I25" s="1"/>
      <c r="J25" s="1">
        <v>1</v>
      </c>
      <c r="L25" t="str">
        <f>mergeValue(A25) &amp;"."&amp; mergeValue(B25)&amp;"."&amp; mergeValue(C25)&amp;"."&amp; mergeValue(D25)&amp;"."&amp; mergeValue(E25)&amp;"."&amp; mergeValue(F25)</f>
        <v>1.1.1.1.1.1</v>
      </c>
      <c r="M25" t="s">
        <v>10</v>
      </c>
      <c r="O25" s="1"/>
      <c r="P25" s="1"/>
      <c r="Q25" s="1"/>
      <c r="R25" s="1"/>
      <c r="S25" s="1"/>
      <c r="T25" s="1"/>
      <c r="U25" s="1"/>
      <c r="V25" s="1"/>
      <c r="W25" t="s">
        <v>634</v>
      </c>
      <c r="Z25" t="str">
        <f t="shared" si="0"/>
        <v>Группа потребителей</v>
      </c>
    </row>
    <row r="26" spans="1:26" ht="189" customHeight="1">
      <c r="A26" s="1"/>
      <c r="B26" s="1"/>
      <c r="C26" s="1"/>
      <c r="D26" s="1"/>
      <c r="E26" s="1"/>
      <c r="F26" s="1"/>
      <c r="G26">
        <v>1</v>
      </c>
      <c r="I26" s="1"/>
      <c r="J26" s="1"/>
      <c r="K26">
        <v>1</v>
      </c>
      <c r="L26" t="str">
        <f>mergeValue(A26) &amp;"."&amp; mergeValue(B26)&amp;"."&amp; mergeValue(C26)&amp;"."&amp; mergeValue(D26)&amp;"."&amp; mergeValue(E26)&amp;"."&amp; mergeValue(F26)&amp;"."&amp; mergeValue(G26)</f>
        <v>1.1.1.1.1.1.1</v>
      </c>
      <c r="R26" s="1"/>
      <c r="S26" s="1" t="s">
        <v>83</v>
      </c>
      <c r="T26" s="1"/>
      <c r="U26" s="1" t="s">
        <v>84</v>
      </c>
      <c r="W26" s="1" t="s">
        <v>653</v>
      </c>
      <c r="X26" t="str">
        <f>strCheckDate(O27:V27)</f>
        <v/>
      </c>
      <c r="Z26" t="str">
        <f t="shared" si="0"/>
        <v/>
      </c>
    </row>
    <row r="27" spans="1:26" hidden="1">
      <c r="A27" s="1"/>
      <c r="B27" s="1"/>
      <c r="C27" s="1"/>
      <c r="D27" s="1"/>
      <c r="E27" s="1"/>
      <c r="F27" s="1"/>
      <c r="I27" s="1"/>
      <c r="J27" s="1"/>
      <c r="Q27" t="str">
        <f>R26 &amp; "-" &amp; T26</f>
        <v>-</v>
      </c>
      <c r="R27" s="1"/>
      <c r="S27" s="1"/>
      <c r="T27" s="1"/>
      <c r="U27" s="1"/>
      <c r="W27" s="1"/>
      <c r="Z27" t="str">
        <f t="shared" si="0"/>
        <v/>
      </c>
    </row>
    <row r="28" spans="1:26" ht="15" customHeight="1">
      <c r="A28" s="1"/>
      <c r="B28" s="1"/>
      <c r="C28" s="1"/>
      <c r="D28" s="1"/>
      <c r="E28" s="1"/>
      <c r="F28" s="1"/>
      <c r="I28" s="1"/>
      <c r="J28" s="1"/>
      <c r="M28" t="s">
        <v>25</v>
      </c>
      <c r="W28" s="1"/>
      <c r="Z28" t="str">
        <f t="shared" si="0"/>
        <v>Добавить вид теплоносителя (параметры теплоносителя)</v>
      </c>
    </row>
    <row r="29" spans="1:26" ht="15" customHeight="1">
      <c r="A29" s="1"/>
      <c r="B29" s="1"/>
      <c r="C29" s="1"/>
      <c r="D29" s="1"/>
      <c r="E29" s="1"/>
      <c r="I29" s="1"/>
      <c r="M29" t="s">
        <v>11</v>
      </c>
      <c r="Z29" t="str">
        <f t="shared" si="0"/>
        <v>Добавить группу потребителей</v>
      </c>
    </row>
    <row r="30" spans="1:26" ht="15" customHeight="1">
      <c r="A30" s="1"/>
      <c r="B30" s="1"/>
      <c r="C30" s="1"/>
      <c r="D30" s="1"/>
      <c r="M30" t="s">
        <v>12</v>
      </c>
      <c r="Z30" t="str">
        <f t="shared" si="0"/>
        <v>Добавить схему подключения</v>
      </c>
    </row>
    <row r="31" spans="1:26" ht="15" customHeight="1">
      <c r="A31" s="1"/>
      <c r="B31" s="1"/>
      <c r="C31" s="1"/>
      <c r="M31" t="s">
        <v>17</v>
      </c>
      <c r="Z31" t="str">
        <f t="shared" si="0"/>
        <v>Добавить источник тепловой энергии</v>
      </c>
    </row>
    <row r="32" spans="1:26" ht="15" customHeight="1">
      <c r="A32" s="1"/>
      <c r="B32" s="1"/>
      <c r="M32" t="s">
        <v>18</v>
      </c>
      <c r="Z32" t="str">
        <f t="shared" si="0"/>
        <v>Добавить наименование системы теплоснабжения</v>
      </c>
    </row>
    <row r="33" spans="1:26" ht="15" customHeight="1">
      <c r="A33" s="1"/>
      <c r="M33" t="s">
        <v>19</v>
      </c>
      <c r="Z33" t="str">
        <f t="shared" si="0"/>
        <v>Добавить территорию действия тарифа</v>
      </c>
    </row>
    <row r="34" spans="1:26" ht="15" customHeight="1">
      <c r="M34" t="s">
        <v>308</v>
      </c>
    </row>
    <row r="36" spans="1:26" ht="105.75" customHeight="1">
      <c r="L36">
        <v>1</v>
      </c>
      <c r="M36" s="1" t="s">
        <v>630</v>
      </c>
      <c r="N36" s="1"/>
      <c r="O36" s="1"/>
      <c r="P36" s="1"/>
      <c r="Q36" s="1"/>
      <c r="R36" s="1"/>
      <c r="S36" s="1"/>
      <c r="T36" s="1"/>
      <c r="U36" s="1"/>
      <c r="V36" s="1"/>
      <c r="W36" s="1"/>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sheetPr codeName="List05_8">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183</v>
      </c>
    </row>
    <row r="2" spans="1:10">
      <c r="F2" s="1" t="s">
        <v>490</v>
      </c>
      <c r="G2" s="1"/>
      <c r="H2" s="1"/>
    </row>
    <row r="3" spans="1:10" ht="3" customHeight="1"/>
    <row r="4" spans="1:10">
      <c r="F4" s="1" t="s">
        <v>453</v>
      </c>
      <c r="G4" s="1"/>
      <c r="H4" s="1"/>
      <c r="I4" s="1" t="s">
        <v>454</v>
      </c>
    </row>
    <row r="5" spans="1:10" ht="11.25" customHeight="1">
      <c r="F5" t="s">
        <v>91</v>
      </c>
      <c r="G5" t="s">
        <v>456</v>
      </c>
      <c r="H5" t="s">
        <v>441</v>
      </c>
      <c r="I5" s="1"/>
    </row>
    <row r="6" spans="1:10" ht="12" customHeight="1">
      <c r="F6" t="s">
        <v>92</v>
      </c>
      <c r="G6">
        <v>2</v>
      </c>
      <c r="H6">
        <v>3</v>
      </c>
      <c r="I6">
        <v>4</v>
      </c>
      <c r="J6">
        <v>4</v>
      </c>
    </row>
    <row r="7" spans="1:10">
      <c r="F7">
        <v>1</v>
      </c>
      <c r="G7" t="s">
        <v>491</v>
      </c>
      <c r="H7" t="str">
        <f>IF(dateCh="","",dateCh)</f>
        <v>30.11.2022</v>
      </c>
      <c r="I7" t="s">
        <v>492</v>
      </c>
    </row>
    <row r="8" spans="1:10">
      <c r="A8" s="1">
        <v>1</v>
      </c>
      <c r="F8" t="str">
        <f>"2." &amp;mergeValue(A8)</f>
        <v>2.1</v>
      </c>
      <c r="G8" t="s">
        <v>493</v>
      </c>
      <c r="I8" t="s">
        <v>588</v>
      </c>
    </row>
    <row r="9" spans="1:10">
      <c r="A9" s="1"/>
      <c r="F9" t="str">
        <f>"3." &amp;mergeValue(A9)</f>
        <v>3.1</v>
      </c>
      <c r="G9" t="s">
        <v>494</v>
      </c>
      <c r="I9" t="s">
        <v>586</v>
      </c>
    </row>
    <row r="10" spans="1:10">
      <c r="A10" s="1"/>
      <c r="F10" t="str">
        <f>"4."&amp;mergeValue(A10)</f>
        <v>4.1</v>
      </c>
      <c r="G10" t="s">
        <v>495</v>
      </c>
      <c r="H10" t="s">
        <v>457</v>
      </c>
    </row>
    <row r="11" spans="1:10">
      <c r="A11" s="1"/>
      <c r="B11" s="1">
        <v>1</v>
      </c>
      <c r="F11" t="str">
        <f>"4."&amp;mergeValue(A11) &amp;"."&amp;mergeValue(B11)</f>
        <v>4.1.1</v>
      </c>
      <c r="G11" t="s">
        <v>590</v>
      </c>
      <c r="H11" t="str">
        <f>IF(region_name="","",region_name)</f>
        <v>Ленинградская область</v>
      </c>
      <c r="I11" t="s">
        <v>498</v>
      </c>
    </row>
    <row r="12" spans="1:10">
      <c r="A12" s="1"/>
      <c r="B12" s="1"/>
      <c r="C12" s="1">
        <v>1</v>
      </c>
      <c r="F12" t="str">
        <f>"4."&amp;mergeValue(A12) &amp;"."&amp;mergeValue(B12)&amp;"."&amp;mergeValue(C12)</f>
        <v>4.1.1.1</v>
      </c>
      <c r="G12" t="s">
        <v>496</v>
      </c>
      <c r="I12" t="s">
        <v>499</v>
      </c>
    </row>
    <row r="13" spans="1:10" ht="39" customHeight="1">
      <c r="A13" s="1"/>
      <c r="B13" s="1"/>
      <c r="C13" s="1"/>
      <c r="D13">
        <v>1</v>
      </c>
      <c r="F13" t="str">
        <f>"4."&amp;mergeValue(A13) &amp;"."&amp;mergeValue(B13)&amp;"."&amp;mergeValue(C13)&amp;"."&amp;mergeValue(D13)</f>
        <v>4.1.1.1.1</v>
      </c>
      <c r="G13" t="s">
        <v>497</v>
      </c>
      <c r="I13" s="1" t="s">
        <v>589</v>
      </c>
    </row>
    <row r="14" spans="1:10">
      <c r="A14" s="1"/>
      <c r="B14" s="1"/>
      <c r="C14" s="1"/>
      <c r="G14" t="s">
        <v>4</v>
      </c>
      <c r="I14" s="1"/>
    </row>
    <row r="15" spans="1:10">
      <c r="A15" s="1"/>
      <c r="B15" s="1"/>
      <c r="G15" t="s">
        <v>402</v>
      </c>
    </row>
    <row r="16" spans="1:10">
      <c r="A16" s="1"/>
      <c r="G16" t="s">
        <v>505</v>
      </c>
    </row>
    <row r="17" spans="7:8">
      <c r="G17" t="s">
        <v>504</v>
      </c>
    </row>
    <row r="18" spans="7:8" ht="3" customHeight="1"/>
    <row r="19" spans="7:8" ht="15" customHeight="1">
      <c r="G19" s="1" t="s">
        <v>591</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List06_8">
    <tabColor rgb="FFEAEBEE"/>
    <pageSetUpPr fitToPage="1"/>
  </sheetPr>
  <dimension ref="A1:AA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3.7109375" customWidth="1"/>
    <col min="16" max="17" width="1.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57" max="264" width="0" hidden="1" customWidth="1"/>
    <col min="265" max="267" width="3.7109375" customWidth="1"/>
    <col min="268" max="268" width="12.7109375" customWidth="1"/>
    <col min="269" max="269" width="51.140625" customWidth="1"/>
    <col min="270" max="270" width="0" hidden="1" customWidth="1"/>
    <col min="271" max="271" width="18.7109375" customWidth="1"/>
    <col min="272" max="273" width="0" hidden="1"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513" max="520" width="0" hidden="1" customWidth="1"/>
    <col min="521" max="523" width="3.7109375" customWidth="1"/>
    <col min="524" max="524" width="12.7109375" customWidth="1"/>
    <col min="525" max="525" width="51.140625" customWidth="1"/>
    <col min="526" max="526" width="0" hidden="1" customWidth="1"/>
    <col min="527" max="527" width="18.7109375" customWidth="1"/>
    <col min="528" max="529" width="0" hidden="1"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769" max="776" width="0" hidden="1" customWidth="1"/>
    <col min="777" max="779" width="3.7109375" customWidth="1"/>
    <col min="780" max="780" width="12.7109375" customWidth="1"/>
    <col min="781" max="781" width="51.140625" customWidth="1"/>
    <col min="782" max="782" width="0" hidden="1" customWidth="1"/>
    <col min="783" max="783" width="18.7109375" customWidth="1"/>
    <col min="784" max="785" width="0" hidden="1"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1025" max="1032" width="0" hidden="1" customWidth="1"/>
    <col min="1033" max="1035" width="3.7109375" customWidth="1"/>
    <col min="1036" max="1036" width="12.7109375" customWidth="1"/>
    <col min="1037" max="1037" width="51.140625" customWidth="1"/>
    <col min="1038" max="1038" width="0" hidden="1" customWidth="1"/>
    <col min="1039" max="1039" width="18.7109375" customWidth="1"/>
    <col min="1040" max="1041" width="0" hidden="1"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281" max="1288" width="0" hidden="1" customWidth="1"/>
    <col min="1289" max="1291" width="3.7109375" customWidth="1"/>
    <col min="1292" max="1292" width="12.7109375" customWidth="1"/>
    <col min="1293" max="1293" width="51.140625" customWidth="1"/>
    <col min="1294" max="1294" width="0" hidden="1" customWidth="1"/>
    <col min="1295" max="1295" width="18.7109375" customWidth="1"/>
    <col min="1296" max="1297" width="0" hidden="1"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537" max="1544" width="0" hidden="1" customWidth="1"/>
    <col min="1545" max="1547" width="3.7109375" customWidth="1"/>
    <col min="1548" max="1548" width="12.7109375" customWidth="1"/>
    <col min="1549" max="1549" width="51.140625" customWidth="1"/>
    <col min="1550" max="1550" width="0" hidden="1" customWidth="1"/>
    <col min="1551" max="1551" width="18.7109375" customWidth="1"/>
    <col min="1552" max="1553" width="0" hidden="1"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793" max="1800" width="0" hidden="1" customWidth="1"/>
    <col min="1801" max="1803" width="3.7109375" customWidth="1"/>
    <col min="1804" max="1804" width="12.7109375" customWidth="1"/>
    <col min="1805" max="1805" width="51.140625" customWidth="1"/>
    <col min="1806" max="1806" width="0" hidden="1" customWidth="1"/>
    <col min="1807" max="1807" width="18.7109375" customWidth="1"/>
    <col min="1808" max="1809" width="0" hidden="1"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2049" max="2056" width="0" hidden="1" customWidth="1"/>
    <col min="2057" max="2059" width="3.7109375" customWidth="1"/>
    <col min="2060" max="2060" width="12.7109375" customWidth="1"/>
    <col min="2061" max="2061" width="51.140625" customWidth="1"/>
    <col min="2062" max="2062" width="0" hidden="1" customWidth="1"/>
    <col min="2063" max="2063" width="18.7109375" customWidth="1"/>
    <col min="2064" max="2065" width="0" hidden="1"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305" max="2312" width="0" hidden="1" customWidth="1"/>
    <col min="2313" max="2315" width="3.7109375" customWidth="1"/>
    <col min="2316" max="2316" width="12.7109375" customWidth="1"/>
    <col min="2317" max="2317" width="51.140625" customWidth="1"/>
    <col min="2318" max="2318" width="0" hidden="1" customWidth="1"/>
    <col min="2319" max="2319" width="18.7109375" customWidth="1"/>
    <col min="2320" max="2321" width="0" hidden="1"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561" max="2568" width="0" hidden="1" customWidth="1"/>
    <col min="2569" max="2571" width="3.7109375" customWidth="1"/>
    <col min="2572" max="2572" width="12.7109375" customWidth="1"/>
    <col min="2573" max="2573" width="51.140625" customWidth="1"/>
    <col min="2574" max="2574" width="0" hidden="1" customWidth="1"/>
    <col min="2575" max="2575" width="18.7109375" customWidth="1"/>
    <col min="2576" max="2577" width="0" hidden="1"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817" max="2824" width="0" hidden="1" customWidth="1"/>
    <col min="2825" max="2827" width="3.7109375" customWidth="1"/>
    <col min="2828" max="2828" width="12.7109375" customWidth="1"/>
    <col min="2829" max="2829" width="51.140625" customWidth="1"/>
    <col min="2830" max="2830" width="0" hidden="1" customWidth="1"/>
    <col min="2831" max="2831" width="18.7109375" customWidth="1"/>
    <col min="2832" max="2833" width="0" hidden="1"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3073" max="3080" width="0" hidden="1" customWidth="1"/>
    <col min="3081" max="3083" width="3.7109375" customWidth="1"/>
    <col min="3084" max="3084" width="12.7109375" customWidth="1"/>
    <col min="3085" max="3085" width="51.140625" customWidth="1"/>
    <col min="3086" max="3086" width="0" hidden="1" customWidth="1"/>
    <col min="3087" max="3087" width="18.7109375" customWidth="1"/>
    <col min="3088" max="3089" width="0" hidden="1"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329" max="3336" width="0" hidden="1" customWidth="1"/>
    <col min="3337" max="3339" width="3.7109375" customWidth="1"/>
    <col min="3340" max="3340" width="12.7109375" customWidth="1"/>
    <col min="3341" max="3341" width="51.140625" customWidth="1"/>
    <col min="3342" max="3342" width="0" hidden="1" customWidth="1"/>
    <col min="3343" max="3343" width="18.7109375" customWidth="1"/>
    <col min="3344" max="3345" width="0" hidden="1"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585" max="3592" width="0" hidden="1" customWidth="1"/>
    <col min="3593" max="3595" width="3.7109375" customWidth="1"/>
    <col min="3596" max="3596" width="12.7109375" customWidth="1"/>
    <col min="3597" max="3597" width="51.140625" customWidth="1"/>
    <col min="3598" max="3598" width="0" hidden="1" customWidth="1"/>
    <col min="3599" max="3599" width="18.7109375" customWidth="1"/>
    <col min="3600" max="3601" width="0" hidden="1"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841" max="3848" width="0" hidden="1" customWidth="1"/>
    <col min="3849" max="3851" width="3.7109375" customWidth="1"/>
    <col min="3852" max="3852" width="12.7109375" customWidth="1"/>
    <col min="3853" max="3853" width="51.140625" customWidth="1"/>
    <col min="3854" max="3854" width="0" hidden="1" customWidth="1"/>
    <col min="3855" max="3855" width="18.7109375" customWidth="1"/>
    <col min="3856" max="3857" width="0" hidden="1"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4097" max="4104" width="0" hidden="1" customWidth="1"/>
    <col min="4105" max="4107" width="3.7109375" customWidth="1"/>
    <col min="4108" max="4108" width="12.7109375" customWidth="1"/>
    <col min="4109" max="4109" width="51.140625" customWidth="1"/>
    <col min="4110" max="4110" width="0" hidden="1" customWidth="1"/>
    <col min="4111" max="4111" width="18.7109375" customWidth="1"/>
    <col min="4112" max="4113" width="0" hidden="1"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353" max="4360" width="0" hidden="1" customWidth="1"/>
    <col min="4361" max="4363" width="3.7109375" customWidth="1"/>
    <col min="4364" max="4364" width="12.7109375" customWidth="1"/>
    <col min="4365" max="4365" width="51.140625" customWidth="1"/>
    <col min="4366" max="4366" width="0" hidden="1" customWidth="1"/>
    <col min="4367" max="4367" width="18.7109375" customWidth="1"/>
    <col min="4368" max="4369" width="0" hidden="1"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609" max="4616" width="0" hidden="1" customWidth="1"/>
    <col min="4617" max="4619" width="3.7109375" customWidth="1"/>
    <col min="4620" max="4620" width="12.7109375" customWidth="1"/>
    <col min="4621" max="4621" width="51.140625" customWidth="1"/>
    <col min="4622" max="4622" width="0" hidden="1" customWidth="1"/>
    <col min="4623" max="4623" width="18.7109375" customWidth="1"/>
    <col min="4624" max="4625" width="0" hidden="1"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865" max="4872" width="0" hidden="1" customWidth="1"/>
    <col min="4873" max="4875" width="3.7109375" customWidth="1"/>
    <col min="4876" max="4876" width="12.7109375" customWidth="1"/>
    <col min="4877" max="4877" width="51.140625" customWidth="1"/>
    <col min="4878" max="4878" width="0" hidden="1" customWidth="1"/>
    <col min="4879" max="4879" width="18.7109375" customWidth="1"/>
    <col min="4880" max="4881" width="0" hidden="1"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5121" max="5128" width="0" hidden="1" customWidth="1"/>
    <col min="5129" max="5131" width="3.7109375" customWidth="1"/>
    <col min="5132" max="5132" width="12.7109375" customWidth="1"/>
    <col min="5133" max="5133" width="51.140625" customWidth="1"/>
    <col min="5134" max="5134" width="0" hidden="1" customWidth="1"/>
    <col min="5135" max="5135" width="18.7109375" customWidth="1"/>
    <col min="5136" max="5137" width="0" hidden="1"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377" max="5384" width="0" hidden="1" customWidth="1"/>
    <col min="5385" max="5387" width="3.7109375" customWidth="1"/>
    <col min="5388" max="5388" width="12.7109375" customWidth="1"/>
    <col min="5389" max="5389" width="51.140625" customWidth="1"/>
    <col min="5390" max="5390" width="0" hidden="1" customWidth="1"/>
    <col min="5391" max="5391" width="18.7109375" customWidth="1"/>
    <col min="5392" max="5393" width="0" hidden="1"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633" max="5640" width="0" hidden="1" customWidth="1"/>
    <col min="5641" max="5643" width="3.7109375" customWidth="1"/>
    <col min="5644" max="5644" width="12.7109375" customWidth="1"/>
    <col min="5645" max="5645" width="51.140625" customWidth="1"/>
    <col min="5646" max="5646" width="0" hidden="1" customWidth="1"/>
    <col min="5647" max="5647" width="18.7109375" customWidth="1"/>
    <col min="5648" max="5649" width="0" hidden="1"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889" max="5896" width="0" hidden="1" customWidth="1"/>
    <col min="5897" max="5899" width="3.7109375" customWidth="1"/>
    <col min="5900" max="5900" width="12.7109375" customWidth="1"/>
    <col min="5901" max="5901" width="51.140625" customWidth="1"/>
    <col min="5902" max="5902" width="0" hidden="1" customWidth="1"/>
    <col min="5903" max="5903" width="18.7109375" customWidth="1"/>
    <col min="5904" max="5905" width="0" hidden="1"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6145" max="6152" width="0" hidden="1" customWidth="1"/>
    <col min="6153" max="6155" width="3.7109375" customWidth="1"/>
    <col min="6156" max="6156" width="12.7109375" customWidth="1"/>
    <col min="6157" max="6157" width="51.140625" customWidth="1"/>
    <col min="6158" max="6158" width="0" hidden="1" customWidth="1"/>
    <col min="6159" max="6159" width="18.7109375" customWidth="1"/>
    <col min="6160" max="6161" width="0" hidden="1"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401" max="6408" width="0" hidden="1" customWidth="1"/>
    <col min="6409" max="6411" width="3.7109375" customWidth="1"/>
    <col min="6412" max="6412" width="12.7109375" customWidth="1"/>
    <col min="6413" max="6413" width="51.140625" customWidth="1"/>
    <col min="6414" max="6414" width="0" hidden="1" customWidth="1"/>
    <col min="6415" max="6415" width="18.7109375" customWidth="1"/>
    <col min="6416" max="6417" width="0" hidden="1"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657" max="6664" width="0" hidden="1" customWidth="1"/>
    <col min="6665" max="6667" width="3.7109375" customWidth="1"/>
    <col min="6668" max="6668" width="12.7109375" customWidth="1"/>
    <col min="6669" max="6669" width="51.140625" customWidth="1"/>
    <col min="6670" max="6670" width="0" hidden="1" customWidth="1"/>
    <col min="6671" max="6671" width="18.7109375" customWidth="1"/>
    <col min="6672" max="6673" width="0" hidden="1"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913" max="6920" width="0" hidden="1" customWidth="1"/>
    <col min="6921" max="6923" width="3.7109375" customWidth="1"/>
    <col min="6924" max="6924" width="12.7109375" customWidth="1"/>
    <col min="6925" max="6925" width="51.140625" customWidth="1"/>
    <col min="6926" max="6926" width="0" hidden="1" customWidth="1"/>
    <col min="6927" max="6927" width="18.7109375" customWidth="1"/>
    <col min="6928" max="6929" width="0" hidden="1"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7169" max="7176" width="0" hidden="1" customWidth="1"/>
    <col min="7177" max="7179" width="3.7109375" customWidth="1"/>
    <col min="7180" max="7180" width="12.7109375" customWidth="1"/>
    <col min="7181" max="7181" width="51.140625" customWidth="1"/>
    <col min="7182" max="7182" width="0" hidden="1" customWidth="1"/>
    <col min="7183" max="7183" width="18.7109375" customWidth="1"/>
    <col min="7184" max="7185" width="0" hidden="1"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425" max="7432" width="0" hidden="1" customWidth="1"/>
    <col min="7433" max="7435" width="3.7109375" customWidth="1"/>
    <col min="7436" max="7436" width="12.7109375" customWidth="1"/>
    <col min="7437" max="7437" width="51.140625" customWidth="1"/>
    <col min="7438" max="7438" width="0" hidden="1" customWidth="1"/>
    <col min="7439" max="7439" width="18.7109375" customWidth="1"/>
    <col min="7440" max="7441" width="0" hidden="1"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681" max="7688" width="0" hidden="1" customWidth="1"/>
    <col min="7689" max="7691" width="3.7109375" customWidth="1"/>
    <col min="7692" max="7692" width="12.7109375" customWidth="1"/>
    <col min="7693" max="7693" width="51.140625" customWidth="1"/>
    <col min="7694" max="7694" width="0" hidden="1" customWidth="1"/>
    <col min="7695" max="7695" width="18.7109375" customWidth="1"/>
    <col min="7696" max="7697" width="0" hidden="1"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937" max="7944" width="0" hidden="1" customWidth="1"/>
    <col min="7945" max="7947" width="3.7109375" customWidth="1"/>
    <col min="7948" max="7948" width="12.7109375" customWidth="1"/>
    <col min="7949" max="7949" width="51.140625" customWidth="1"/>
    <col min="7950" max="7950" width="0" hidden="1" customWidth="1"/>
    <col min="7951" max="7951" width="18.7109375" customWidth="1"/>
    <col min="7952" max="7953" width="0" hidden="1"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8193" max="8200" width="0" hidden="1" customWidth="1"/>
    <col min="8201" max="8203" width="3.7109375" customWidth="1"/>
    <col min="8204" max="8204" width="12.7109375" customWidth="1"/>
    <col min="8205" max="8205" width="51.140625" customWidth="1"/>
    <col min="8206" max="8206" width="0" hidden="1" customWidth="1"/>
    <col min="8207" max="8207" width="18.7109375" customWidth="1"/>
    <col min="8208" max="8209" width="0" hidden="1"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449" max="8456" width="0" hidden="1" customWidth="1"/>
    <col min="8457" max="8459" width="3.7109375" customWidth="1"/>
    <col min="8460" max="8460" width="12.7109375" customWidth="1"/>
    <col min="8461" max="8461" width="51.140625" customWidth="1"/>
    <col min="8462" max="8462" width="0" hidden="1" customWidth="1"/>
    <col min="8463" max="8463" width="18.7109375" customWidth="1"/>
    <col min="8464" max="8465" width="0" hidden="1"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705" max="8712" width="0" hidden="1" customWidth="1"/>
    <col min="8713" max="8715" width="3.7109375" customWidth="1"/>
    <col min="8716" max="8716" width="12.7109375" customWidth="1"/>
    <col min="8717" max="8717" width="51.140625" customWidth="1"/>
    <col min="8718" max="8718" width="0" hidden="1" customWidth="1"/>
    <col min="8719" max="8719" width="18.7109375" customWidth="1"/>
    <col min="8720" max="8721" width="0" hidden="1"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961" max="8968" width="0" hidden="1" customWidth="1"/>
    <col min="8969" max="8971" width="3.7109375" customWidth="1"/>
    <col min="8972" max="8972" width="12.7109375" customWidth="1"/>
    <col min="8973" max="8973" width="51.140625" customWidth="1"/>
    <col min="8974" max="8974" width="0" hidden="1" customWidth="1"/>
    <col min="8975" max="8975" width="18.7109375" customWidth="1"/>
    <col min="8976" max="8977" width="0" hidden="1"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9217" max="9224" width="0" hidden="1" customWidth="1"/>
    <col min="9225" max="9227" width="3.7109375" customWidth="1"/>
    <col min="9228" max="9228" width="12.7109375" customWidth="1"/>
    <col min="9229" max="9229" width="51.140625" customWidth="1"/>
    <col min="9230" max="9230" width="0" hidden="1" customWidth="1"/>
    <col min="9231" max="9231" width="18.7109375" customWidth="1"/>
    <col min="9232" max="9233" width="0" hidden="1"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473" max="9480" width="0" hidden="1" customWidth="1"/>
    <col min="9481" max="9483" width="3.7109375" customWidth="1"/>
    <col min="9484" max="9484" width="12.7109375" customWidth="1"/>
    <col min="9485" max="9485" width="51.140625" customWidth="1"/>
    <col min="9486" max="9486" width="0" hidden="1" customWidth="1"/>
    <col min="9487" max="9487" width="18.7109375" customWidth="1"/>
    <col min="9488" max="9489" width="0" hidden="1"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729" max="9736" width="0" hidden="1" customWidth="1"/>
    <col min="9737" max="9739" width="3.7109375" customWidth="1"/>
    <col min="9740" max="9740" width="12.7109375" customWidth="1"/>
    <col min="9741" max="9741" width="51.140625" customWidth="1"/>
    <col min="9742" max="9742" width="0" hidden="1" customWidth="1"/>
    <col min="9743" max="9743" width="18.7109375" customWidth="1"/>
    <col min="9744" max="9745" width="0" hidden="1"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985" max="9992" width="0" hidden="1" customWidth="1"/>
    <col min="9993" max="9995" width="3.7109375" customWidth="1"/>
    <col min="9996" max="9996" width="12.7109375" customWidth="1"/>
    <col min="9997" max="9997" width="51.140625" customWidth="1"/>
    <col min="9998" max="9998" width="0" hidden="1" customWidth="1"/>
    <col min="9999" max="9999" width="18.7109375" customWidth="1"/>
    <col min="10000" max="10001" width="0" hidden="1"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241" max="10248" width="0" hidden="1" customWidth="1"/>
    <col min="10249" max="10251" width="3.7109375" customWidth="1"/>
    <col min="10252" max="10252" width="12.7109375" customWidth="1"/>
    <col min="10253" max="10253" width="51.140625" customWidth="1"/>
    <col min="10254" max="10254" width="0" hidden="1" customWidth="1"/>
    <col min="10255" max="10255" width="18.7109375" customWidth="1"/>
    <col min="10256" max="10257" width="0" hidden="1"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497" max="10504" width="0" hidden="1" customWidth="1"/>
    <col min="10505" max="10507" width="3.7109375" customWidth="1"/>
    <col min="10508" max="10508" width="12.7109375" customWidth="1"/>
    <col min="10509" max="10509" width="51.140625" customWidth="1"/>
    <col min="10510" max="10510" width="0" hidden="1" customWidth="1"/>
    <col min="10511" max="10511" width="18.7109375" customWidth="1"/>
    <col min="10512" max="10513" width="0" hidden="1"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753" max="10760" width="0" hidden="1" customWidth="1"/>
    <col min="10761" max="10763" width="3.7109375" customWidth="1"/>
    <col min="10764" max="10764" width="12.7109375" customWidth="1"/>
    <col min="10765" max="10765" width="51.140625" customWidth="1"/>
    <col min="10766" max="10766" width="0" hidden="1" customWidth="1"/>
    <col min="10767" max="10767" width="18.7109375" customWidth="1"/>
    <col min="10768" max="10769" width="0" hidden="1"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1009" max="11016" width="0" hidden="1" customWidth="1"/>
    <col min="11017" max="11019" width="3.7109375" customWidth="1"/>
    <col min="11020" max="11020" width="12.7109375" customWidth="1"/>
    <col min="11021" max="11021" width="51.140625" customWidth="1"/>
    <col min="11022" max="11022" width="0" hidden="1" customWidth="1"/>
    <col min="11023" max="11023" width="18.7109375" customWidth="1"/>
    <col min="11024" max="11025" width="0" hidden="1"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265" max="11272" width="0" hidden="1" customWidth="1"/>
    <col min="11273" max="11275" width="3.7109375" customWidth="1"/>
    <col min="11276" max="11276" width="12.7109375" customWidth="1"/>
    <col min="11277" max="11277" width="51.140625" customWidth="1"/>
    <col min="11278" max="11278" width="0" hidden="1" customWidth="1"/>
    <col min="11279" max="11279" width="18.7109375" customWidth="1"/>
    <col min="11280" max="11281" width="0" hidden="1"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521" max="11528" width="0" hidden="1" customWidth="1"/>
    <col min="11529" max="11531" width="3.7109375" customWidth="1"/>
    <col min="11532" max="11532" width="12.7109375" customWidth="1"/>
    <col min="11533" max="11533" width="51.140625" customWidth="1"/>
    <col min="11534" max="11534" width="0" hidden="1" customWidth="1"/>
    <col min="11535" max="11535" width="18.7109375" customWidth="1"/>
    <col min="11536" max="11537" width="0" hidden="1"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777" max="11784" width="0" hidden="1" customWidth="1"/>
    <col min="11785" max="11787" width="3.7109375" customWidth="1"/>
    <col min="11788" max="11788" width="12.7109375" customWidth="1"/>
    <col min="11789" max="11789" width="51.140625" customWidth="1"/>
    <col min="11790" max="11790" width="0" hidden="1" customWidth="1"/>
    <col min="11791" max="11791" width="18.7109375" customWidth="1"/>
    <col min="11792" max="11793" width="0" hidden="1"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2033" max="12040" width="0" hidden="1" customWidth="1"/>
    <col min="12041" max="12043" width="3.7109375" customWidth="1"/>
    <col min="12044" max="12044" width="12.7109375" customWidth="1"/>
    <col min="12045" max="12045" width="51.140625" customWidth="1"/>
    <col min="12046" max="12046" width="0" hidden="1" customWidth="1"/>
    <col min="12047" max="12047" width="18.7109375" customWidth="1"/>
    <col min="12048" max="12049" width="0" hidden="1"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289" max="12296" width="0" hidden="1" customWidth="1"/>
    <col min="12297" max="12299" width="3.7109375" customWidth="1"/>
    <col min="12300" max="12300" width="12.7109375" customWidth="1"/>
    <col min="12301" max="12301" width="51.140625" customWidth="1"/>
    <col min="12302" max="12302" width="0" hidden="1" customWidth="1"/>
    <col min="12303" max="12303" width="18.7109375" customWidth="1"/>
    <col min="12304" max="12305" width="0" hidden="1"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545" max="12552" width="0" hidden="1" customWidth="1"/>
    <col min="12553" max="12555" width="3.7109375" customWidth="1"/>
    <col min="12556" max="12556" width="12.7109375" customWidth="1"/>
    <col min="12557" max="12557" width="51.140625" customWidth="1"/>
    <col min="12558" max="12558" width="0" hidden="1" customWidth="1"/>
    <col min="12559" max="12559" width="18.7109375" customWidth="1"/>
    <col min="12560" max="12561" width="0" hidden="1"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801" max="12808" width="0" hidden="1" customWidth="1"/>
    <col min="12809" max="12811" width="3.7109375" customWidth="1"/>
    <col min="12812" max="12812" width="12.7109375" customWidth="1"/>
    <col min="12813" max="12813" width="51.140625" customWidth="1"/>
    <col min="12814" max="12814" width="0" hidden="1" customWidth="1"/>
    <col min="12815" max="12815" width="18.7109375" customWidth="1"/>
    <col min="12816" max="12817" width="0" hidden="1"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3057" max="13064" width="0" hidden="1" customWidth="1"/>
    <col min="13065" max="13067" width="3.7109375" customWidth="1"/>
    <col min="13068" max="13068" width="12.7109375" customWidth="1"/>
    <col min="13069" max="13069" width="51.140625" customWidth="1"/>
    <col min="13070" max="13070" width="0" hidden="1" customWidth="1"/>
    <col min="13071" max="13071" width="18.7109375" customWidth="1"/>
    <col min="13072" max="13073" width="0" hidden="1"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313" max="13320" width="0" hidden="1" customWidth="1"/>
    <col min="13321" max="13323" width="3.7109375" customWidth="1"/>
    <col min="13324" max="13324" width="12.7109375" customWidth="1"/>
    <col min="13325" max="13325" width="51.140625" customWidth="1"/>
    <col min="13326" max="13326" width="0" hidden="1" customWidth="1"/>
    <col min="13327" max="13327" width="18.7109375" customWidth="1"/>
    <col min="13328" max="13329" width="0" hidden="1"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569" max="13576" width="0" hidden="1" customWidth="1"/>
    <col min="13577" max="13579" width="3.7109375" customWidth="1"/>
    <col min="13580" max="13580" width="12.7109375" customWidth="1"/>
    <col min="13581" max="13581" width="51.140625" customWidth="1"/>
    <col min="13582" max="13582" width="0" hidden="1" customWidth="1"/>
    <col min="13583" max="13583" width="18.7109375" customWidth="1"/>
    <col min="13584" max="13585" width="0" hidden="1"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825" max="13832" width="0" hidden="1" customWidth="1"/>
    <col min="13833" max="13835" width="3.7109375" customWidth="1"/>
    <col min="13836" max="13836" width="12.7109375" customWidth="1"/>
    <col min="13837" max="13837" width="51.140625" customWidth="1"/>
    <col min="13838" max="13838" width="0" hidden="1" customWidth="1"/>
    <col min="13839" max="13839" width="18.7109375" customWidth="1"/>
    <col min="13840" max="13841" width="0" hidden="1"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4081" max="14088" width="0" hidden="1" customWidth="1"/>
    <col min="14089" max="14091" width="3.7109375" customWidth="1"/>
    <col min="14092" max="14092" width="12.7109375" customWidth="1"/>
    <col min="14093" max="14093" width="51.140625" customWidth="1"/>
    <col min="14094" max="14094" width="0" hidden="1" customWidth="1"/>
    <col min="14095" max="14095" width="18.7109375" customWidth="1"/>
    <col min="14096" max="14097" width="0" hidden="1"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337" max="14344" width="0" hidden="1" customWidth="1"/>
    <col min="14345" max="14347" width="3.7109375" customWidth="1"/>
    <col min="14348" max="14348" width="12.7109375" customWidth="1"/>
    <col min="14349" max="14349" width="51.140625" customWidth="1"/>
    <col min="14350" max="14350" width="0" hidden="1" customWidth="1"/>
    <col min="14351" max="14351" width="18.7109375" customWidth="1"/>
    <col min="14352" max="14353" width="0" hidden="1"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593" max="14600" width="0" hidden="1" customWidth="1"/>
    <col min="14601" max="14603" width="3.7109375" customWidth="1"/>
    <col min="14604" max="14604" width="12.7109375" customWidth="1"/>
    <col min="14605" max="14605" width="51.140625" customWidth="1"/>
    <col min="14606" max="14606" width="0" hidden="1" customWidth="1"/>
    <col min="14607" max="14607" width="18.7109375" customWidth="1"/>
    <col min="14608" max="14609" width="0" hidden="1"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849" max="14856" width="0" hidden="1" customWidth="1"/>
    <col min="14857" max="14859" width="3.7109375" customWidth="1"/>
    <col min="14860" max="14860" width="12.7109375" customWidth="1"/>
    <col min="14861" max="14861" width="51.140625" customWidth="1"/>
    <col min="14862" max="14862" width="0" hidden="1" customWidth="1"/>
    <col min="14863" max="14863" width="18.7109375" customWidth="1"/>
    <col min="14864" max="14865" width="0" hidden="1"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5105" max="15112" width="0" hidden="1" customWidth="1"/>
    <col min="15113" max="15115" width="3.7109375" customWidth="1"/>
    <col min="15116" max="15116" width="12.7109375" customWidth="1"/>
    <col min="15117" max="15117" width="51.140625" customWidth="1"/>
    <col min="15118" max="15118" width="0" hidden="1" customWidth="1"/>
    <col min="15119" max="15119" width="18.7109375" customWidth="1"/>
    <col min="15120" max="15121" width="0" hidden="1"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361" max="15368" width="0" hidden="1" customWidth="1"/>
    <col min="15369" max="15371" width="3.7109375" customWidth="1"/>
    <col min="15372" max="15372" width="12.7109375" customWidth="1"/>
    <col min="15373" max="15373" width="51.140625" customWidth="1"/>
    <col min="15374" max="15374" width="0" hidden="1" customWidth="1"/>
    <col min="15375" max="15375" width="18.7109375" customWidth="1"/>
    <col min="15376" max="15377" width="0" hidden="1"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617" max="15624" width="0" hidden="1" customWidth="1"/>
    <col min="15625" max="15627" width="3.7109375" customWidth="1"/>
    <col min="15628" max="15628" width="12.7109375" customWidth="1"/>
    <col min="15629" max="15629" width="51.140625" customWidth="1"/>
    <col min="15630" max="15630" width="0" hidden="1" customWidth="1"/>
    <col min="15631" max="15631" width="18.7109375" customWidth="1"/>
    <col min="15632" max="15633" width="0" hidden="1"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873" max="15880" width="0" hidden="1" customWidth="1"/>
    <col min="15881" max="15883" width="3.7109375" customWidth="1"/>
    <col min="15884" max="15884" width="12.7109375" customWidth="1"/>
    <col min="15885" max="15885" width="51.140625" customWidth="1"/>
    <col min="15886" max="15886" width="0" hidden="1" customWidth="1"/>
    <col min="15887" max="15887" width="18.7109375" customWidth="1"/>
    <col min="15888" max="15889" width="0" hidden="1"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6129" max="16136" width="0" hidden="1" customWidth="1"/>
    <col min="16137" max="16139" width="3.7109375" customWidth="1"/>
    <col min="16140" max="16140" width="12.7109375" customWidth="1"/>
    <col min="16141" max="16141" width="51.140625" customWidth="1"/>
    <col min="16142" max="16142" width="0" hidden="1" customWidth="1"/>
    <col min="16143" max="16143" width="18.7109375" customWidth="1"/>
    <col min="16144" max="16145" width="0" hidden="1"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s>
  <sheetData>
    <row r="1" spans="8:23" hidden="1"/>
    <row r="2" spans="8:23" hidden="1"/>
    <row r="3" spans="8:23" hidden="1"/>
    <row r="4" spans="8:23" ht="3" customHeight="1"/>
    <row r="5" spans="8:23" ht="22.5" customHeight="1">
      <c r="L5" s="1" t="s">
        <v>629</v>
      </c>
      <c r="M5" s="1"/>
      <c r="N5" s="1"/>
      <c r="O5" s="1"/>
      <c r="P5" s="1"/>
      <c r="Q5" s="1"/>
      <c r="R5" s="1"/>
      <c r="S5" s="1"/>
      <c r="T5" s="1"/>
    </row>
    <row r="6" spans="8:23" ht="3" customHeight="1"/>
    <row r="7" spans="8:23">
      <c r="M7" t="s">
        <v>501</v>
      </c>
      <c r="O7" s="1" t="str">
        <f>IF(NameOrPr_ch="",IF(NameOrPr="","",NameOrPr),NameOrPr_ch)</f>
        <v>Комитет по тарифам и ценовой политике ЛО</v>
      </c>
      <c r="P7" s="1"/>
      <c r="Q7" s="1"/>
      <c r="R7" s="1"/>
      <c r="S7" s="1"/>
      <c r="T7" s="1"/>
    </row>
    <row r="8" spans="8:23">
      <c r="M8" t="s">
        <v>594</v>
      </c>
      <c r="O8" s="1" t="str">
        <f>IF(datePr_ch="",IF(datePr="","",datePr),datePr_ch)</f>
        <v>25.11.2022</v>
      </c>
      <c r="P8" s="1"/>
      <c r="Q8" s="1"/>
      <c r="R8" s="1"/>
      <c r="S8" s="1"/>
      <c r="T8" s="1"/>
    </row>
    <row r="9" spans="8:23">
      <c r="M9" t="s">
        <v>593</v>
      </c>
      <c r="O9" s="1" t="str">
        <f>IF(numberPr_ch="",IF(numberPr="","",numberPr),numberPr_ch)</f>
        <v>№472-п от 25.11.2022 г.; №513-п от 28.11.2022 г.</v>
      </c>
      <c r="P9" s="1"/>
      <c r="Q9" s="1"/>
      <c r="R9" s="1"/>
      <c r="S9" s="1"/>
      <c r="T9" s="1"/>
    </row>
    <row r="10" spans="8:23">
      <c r="M10" t="s">
        <v>500</v>
      </c>
      <c r="O10" s="1" t="str">
        <f>IF(IstPub_ch="",IF(IstPub="","",IstPub),IstPub_ch)</f>
        <v>https://tarif.lenobl.ru</v>
      </c>
      <c r="P10" s="1"/>
      <c r="Q10" s="1"/>
      <c r="R10" s="1"/>
      <c r="S10" s="1"/>
      <c r="T10" s="1"/>
    </row>
    <row r="11" spans="8:23" hidden="1">
      <c r="U11" t="s">
        <v>372</v>
      </c>
    </row>
    <row r="12" spans="8:23" ht="15" customHeight="1">
      <c r="H12" t="s">
        <v>92</v>
      </c>
      <c r="O12" s="1"/>
      <c r="P12" s="1"/>
      <c r="Q12" s="1"/>
      <c r="R12" s="1"/>
      <c r="S12" s="1"/>
      <c r="T12" s="1"/>
      <c r="U12" s="1"/>
    </row>
    <row r="13" spans="8:23">
      <c r="L13" s="1" t="s">
        <v>453</v>
      </c>
      <c r="M13" s="1"/>
      <c r="N13" s="1"/>
      <c r="O13" s="1"/>
      <c r="P13" s="1"/>
      <c r="Q13" s="1"/>
      <c r="R13" s="1"/>
      <c r="S13" s="1"/>
      <c r="T13" s="1"/>
      <c r="U13" s="1"/>
      <c r="V13" s="1"/>
      <c r="W13" s="1" t="s">
        <v>454</v>
      </c>
    </row>
    <row r="14" spans="8:23" ht="14.25" customHeight="1">
      <c r="L14" s="1" t="s">
        <v>91</v>
      </c>
      <c r="M14" s="1" t="s">
        <v>637</v>
      </c>
      <c r="O14" s="1" t="s">
        <v>639</v>
      </c>
      <c r="P14" s="1"/>
      <c r="Q14" s="1"/>
      <c r="R14" s="1"/>
      <c r="S14" s="1"/>
      <c r="T14" s="1"/>
      <c r="U14" s="1" t="s">
        <v>340</v>
      </c>
      <c r="V14" s="1" t="s">
        <v>274</v>
      </c>
      <c r="W14" s="1"/>
    </row>
    <row r="15" spans="8:23" ht="14.25" customHeight="1">
      <c r="L15" s="1"/>
      <c r="M15" s="1"/>
      <c r="O15" s="1" t="s">
        <v>638</v>
      </c>
      <c r="R15" s="1" t="s">
        <v>652</v>
      </c>
      <c r="S15" s="1"/>
      <c r="T15" s="1"/>
      <c r="U15" s="1"/>
      <c r="V15" s="1"/>
      <c r="W15" s="1"/>
    </row>
    <row r="16" spans="8:23" ht="30.75" customHeight="1">
      <c r="L16" s="1"/>
      <c r="M16" s="1"/>
      <c r="O16" s="1"/>
      <c r="R16" t="s">
        <v>273</v>
      </c>
      <c r="S16" s="1" t="s">
        <v>272</v>
      </c>
      <c r="T16" s="1"/>
      <c r="U16" s="1"/>
      <c r="V16" s="1"/>
      <c r="W16" s="1"/>
    </row>
    <row r="17" spans="1:27">
      <c r="K17">
        <v>1</v>
      </c>
      <c r="L17" t="s">
        <v>92</v>
      </c>
      <c r="M17" t="s">
        <v>48</v>
      </c>
      <c r="N17" t="s">
        <v>48</v>
      </c>
      <c r="O17">
        <f ca="1">OFFSET(O17,0,-1)+1</f>
        <v>3</v>
      </c>
      <c r="P17">
        <f ca="1">OFFSET(P17,0,-1)</f>
        <v>3</v>
      </c>
      <c r="Q17">
        <f ca="1">OFFSET(Q17,0,-1)</f>
        <v>3</v>
      </c>
      <c r="R17">
        <f ca="1">OFFSET(R17,0,-1)+1</f>
        <v>4</v>
      </c>
      <c r="S17" s="1">
        <f ca="1">OFFSET(S17,0,-1)+1</f>
        <v>5</v>
      </c>
      <c r="T17" s="1"/>
      <c r="U17">
        <f ca="1">OFFSET(U17,0,-2)+1</f>
        <v>6</v>
      </c>
      <c r="V17">
        <f ca="1">OFFSET(V17,0,-1)</f>
        <v>6</v>
      </c>
      <c r="W17">
        <f ca="1">OFFSET(W17,0,-1)+1</f>
        <v>7</v>
      </c>
    </row>
    <row r="18" spans="1:27">
      <c r="A18" s="1">
        <v>1</v>
      </c>
      <c r="L18">
        <f>mergeValue(A18)</f>
        <v>1</v>
      </c>
      <c r="M18" t="s">
        <v>20</v>
      </c>
      <c r="O18" s="1"/>
      <c r="P18" s="1"/>
      <c r="Q18" s="1"/>
      <c r="R18" s="1"/>
      <c r="S18" s="1"/>
      <c r="T18" s="1"/>
      <c r="U18" s="1"/>
      <c r="V18" s="1"/>
      <c r="W18" t="s">
        <v>475</v>
      </c>
    </row>
    <row r="19" spans="1:27">
      <c r="A19" s="1"/>
      <c r="B19" s="1">
        <v>1</v>
      </c>
      <c r="L19" t="str">
        <f>mergeValue(A19) &amp;"."&amp; mergeValue(B19)</f>
        <v>1.1</v>
      </c>
      <c r="M19" t="s">
        <v>16</v>
      </c>
      <c r="O19" s="1"/>
      <c r="P19" s="1"/>
      <c r="Q19" s="1"/>
      <c r="R19" s="1"/>
      <c r="S19" s="1"/>
      <c r="T19" s="1"/>
      <c r="U19" s="1"/>
      <c r="V19" s="1"/>
      <c r="W19" t="s">
        <v>476</v>
      </c>
    </row>
    <row r="20" spans="1:27">
      <c r="A20" s="1"/>
      <c r="B20" s="1"/>
      <c r="C20" s="1">
        <v>1</v>
      </c>
      <c r="L20" t="str">
        <f>mergeValue(A20) &amp;"."&amp; mergeValue(B20)&amp;"."&amp; mergeValue(C20)</f>
        <v>1.1.1</v>
      </c>
      <c r="M20" t="s">
        <v>7</v>
      </c>
      <c r="O20" s="1"/>
      <c r="P20" s="1"/>
      <c r="Q20" s="1"/>
      <c r="R20" s="1"/>
      <c r="S20" s="1"/>
      <c r="T20" s="1"/>
      <c r="U20" s="1"/>
      <c r="V20" s="1"/>
      <c r="W20" t="s">
        <v>631</v>
      </c>
    </row>
    <row r="21" spans="1:27">
      <c r="A21" s="1"/>
      <c r="B21" s="1"/>
      <c r="C21" s="1"/>
      <c r="D21" s="1">
        <v>1</v>
      </c>
      <c r="L21" t="str">
        <f>mergeValue(A21) &amp;"."&amp; mergeValue(B21)&amp;"."&amp; mergeValue(C21)&amp;"."&amp; mergeValue(D21)</f>
        <v>1.1.1.1</v>
      </c>
      <c r="M21" t="s">
        <v>22</v>
      </c>
      <c r="O21" s="1"/>
      <c r="P21" s="1"/>
      <c r="Q21" s="1"/>
      <c r="R21" s="1"/>
      <c r="S21" s="1"/>
      <c r="T21" s="1"/>
      <c r="U21" s="1"/>
      <c r="V21" s="1"/>
      <c r="W21" t="s">
        <v>632</v>
      </c>
    </row>
    <row r="22" spans="1:27">
      <c r="A22" s="1"/>
      <c r="B22" s="1"/>
      <c r="C22" s="1"/>
      <c r="D22" s="1"/>
      <c r="E22" s="1">
        <v>1</v>
      </c>
      <c r="H22">
        <v>1</v>
      </c>
      <c r="I22" s="1">
        <v>1</v>
      </c>
      <c r="L22" t="str">
        <f>mergeValue(A22) &amp;"."&amp; mergeValue(B22)&amp;"."&amp; mergeValue(C22)&amp;"."&amp; mergeValue(D22)&amp;"."&amp; mergeValue(E22)</f>
        <v>1.1.1.1.1</v>
      </c>
      <c r="M22" t="s">
        <v>9</v>
      </c>
      <c r="O22" s="1"/>
      <c r="P22" s="1"/>
      <c r="Q22" s="1"/>
      <c r="R22" s="1"/>
      <c r="S22" s="1"/>
      <c r="T22" s="1"/>
      <c r="U22" s="1"/>
      <c r="V22" s="1"/>
      <c r="W22" t="s">
        <v>636</v>
      </c>
    </row>
    <row r="23" spans="1:27">
      <c r="A23" s="1"/>
      <c r="B23" s="1"/>
      <c r="C23" s="1"/>
      <c r="D23" s="1"/>
      <c r="E23" s="1"/>
      <c r="F23" s="1">
        <v>1</v>
      </c>
      <c r="I23" s="1"/>
      <c r="J23" s="1">
        <v>1</v>
      </c>
      <c r="L23" t="str">
        <f>mergeValue(A23) &amp;"."&amp; mergeValue(B23)&amp;"."&amp; mergeValue(C23)&amp;"."&amp; mergeValue(D23)&amp;"."&amp; mergeValue(E23)&amp;"."&amp; mergeValue(F23)</f>
        <v>1.1.1.1.1.1</v>
      </c>
      <c r="M23" t="s">
        <v>10</v>
      </c>
      <c r="O23" s="1"/>
      <c r="P23" s="1"/>
      <c r="Q23" s="1"/>
      <c r="R23" s="1"/>
      <c r="S23" s="1"/>
      <c r="T23" s="1"/>
      <c r="U23" s="1"/>
      <c r="V23" s="1"/>
      <c r="W23" t="s">
        <v>634</v>
      </c>
      <c r="Y23" t="str">
        <f>strCheckUnique(Z23:Z26)</f>
        <v/>
      </c>
      <c r="AA23" t="str">
        <f>IF(O23="","",O23 &amp; ":_")</f>
        <v/>
      </c>
    </row>
    <row r="24" spans="1:27" ht="189" customHeight="1">
      <c r="A24" s="1"/>
      <c r="B24" s="1"/>
      <c r="C24" s="1"/>
      <c r="D24" s="1"/>
      <c r="E24" s="1"/>
      <c r="F24" s="1"/>
      <c r="G24">
        <v>1</v>
      </c>
      <c r="I24" s="1"/>
      <c r="J24" s="1"/>
      <c r="K24">
        <v>1</v>
      </c>
      <c r="L24" t="str">
        <f>mergeValue(A24) &amp;"."&amp; mergeValue(B24)&amp;"."&amp; mergeValue(C24)&amp;"."&amp; mergeValue(D24)&amp;"."&amp; mergeValue(E24)&amp;"."&amp; mergeValue(F24)&amp;"."&amp; mergeValue(G24)</f>
        <v>1.1.1.1.1.1.1</v>
      </c>
      <c r="R24" s="1"/>
      <c r="S24" s="1" t="s">
        <v>83</v>
      </c>
      <c r="T24" s="1"/>
      <c r="U24" s="1" t="s">
        <v>84</v>
      </c>
      <c r="W24" s="1" t="s">
        <v>654</v>
      </c>
      <c r="X24" t="str">
        <f>strCheckDate(O25:V25)</f>
        <v/>
      </c>
      <c r="Z24" t="str">
        <f>IF(M24="","",M24 )</f>
        <v/>
      </c>
    </row>
    <row r="25" spans="1:27" hidden="1">
      <c r="A25" s="1"/>
      <c r="B25" s="1"/>
      <c r="C25" s="1"/>
      <c r="D25" s="1"/>
      <c r="E25" s="1"/>
      <c r="F25" s="1"/>
      <c r="I25" s="1"/>
      <c r="J25" s="1"/>
      <c r="Q25" t="str">
        <f>R24 &amp; "-" &amp; T24</f>
        <v>-</v>
      </c>
      <c r="R25" s="1"/>
      <c r="S25" s="1"/>
      <c r="T25" s="1"/>
      <c r="U25" s="1"/>
      <c r="W25" s="1"/>
    </row>
    <row r="26" spans="1:27" ht="15" customHeight="1">
      <c r="A26" s="1"/>
      <c r="B26" s="1"/>
      <c r="C26" s="1"/>
      <c r="D26" s="1"/>
      <c r="E26" s="1"/>
      <c r="F26" s="1"/>
      <c r="I26" s="1"/>
      <c r="J26" s="1"/>
      <c r="M26" t="s">
        <v>25</v>
      </c>
      <c r="W26" s="1"/>
    </row>
    <row r="27" spans="1:27" ht="15" customHeight="1">
      <c r="A27" s="1"/>
      <c r="B27" s="1"/>
      <c r="C27" s="1"/>
      <c r="D27" s="1"/>
      <c r="E27" s="1"/>
      <c r="I27" s="1"/>
      <c r="M27" t="s">
        <v>11</v>
      </c>
    </row>
    <row r="28" spans="1:27" ht="15" customHeight="1">
      <c r="A28" s="1"/>
      <c r="B28" s="1"/>
      <c r="C28" s="1"/>
      <c r="D28" s="1"/>
      <c r="M28" t="s">
        <v>12</v>
      </c>
    </row>
    <row r="29" spans="1:27" ht="15" customHeight="1">
      <c r="A29" s="1"/>
      <c r="B29" s="1"/>
      <c r="C29" s="1"/>
      <c r="M29" t="s">
        <v>17</v>
      </c>
    </row>
    <row r="30" spans="1:27" ht="15" customHeight="1">
      <c r="A30" s="1"/>
      <c r="B30" s="1"/>
      <c r="M30" t="s">
        <v>18</v>
      </c>
    </row>
    <row r="31" spans="1:27" ht="15" customHeight="1">
      <c r="A31" s="1"/>
      <c r="M31" t="s">
        <v>19</v>
      </c>
    </row>
    <row r="32" spans="1:27" ht="15" customHeight="1">
      <c r="M32" t="s">
        <v>308</v>
      </c>
    </row>
    <row r="33" spans="12:23" ht="3" customHeight="1"/>
    <row r="34" spans="12:23" ht="133.5" customHeight="1">
      <c r="L34">
        <v>1</v>
      </c>
      <c r="M34" s="1" t="s">
        <v>630</v>
      </c>
      <c r="N34" s="1"/>
      <c r="O34" s="1"/>
      <c r="P34" s="1"/>
      <c r="Q34" s="1"/>
      <c r="R34" s="1"/>
      <c r="S34" s="1"/>
      <c r="T34" s="1"/>
      <c r="U34" s="1"/>
      <c r="V34" s="1"/>
      <c r="W34" s="1"/>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sheetPr codeName="modList02">
    <tabColor rgb="FFFFCC99"/>
  </sheetPr>
  <dimension ref="A1"/>
  <sheetViews>
    <sheetView showGridLines="0" workbookViewId="0"/>
  </sheetViews>
  <sheetFormatPr defaultRowHeight="15"/>
  <sheetData/>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List05_4">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50</v>
      </c>
    </row>
    <row r="2" spans="1:10">
      <c r="F2" s="1" t="s">
        <v>490</v>
      </c>
      <c r="G2" s="1"/>
      <c r="H2" s="1"/>
    </row>
    <row r="3" spans="1:10" ht="3" customHeight="1"/>
    <row r="4" spans="1:10">
      <c r="F4" s="1" t="s">
        <v>453</v>
      </c>
      <c r="G4" s="1"/>
      <c r="H4" s="1"/>
      <c r="I4" s="1" t="s">
        <v>454</v>
      </c>
    </row>
    <row r="5" spans="1:10" ht="11.25" customHeight="1">
      <c r="F5" t="s">
        <v>91</v>
      </c>
      <c r="G5" t="s">
        <v>456</v>
      </c>
      <c r="H5" t="s">
        <v>441</v>
      </c>
      <c r="I5" s="1"/>
    </row>
    <row r="6" spans="1:10" ht="12" customHeight="1">
      <c r="F6" t="s">
        <v>92</v>
      </c>
      <c r="G6">
        <v>2</v>
      </c>
      <c r="H6">
        <v>3</v>
      </c>
      <c r="I6">
        <v>4</v>
      </c>
      <c r="J6">
        <v>4</v>
      </c>
    </row>
    <row r="7" spans="1:10">
      <c r="F7">
        <v>1</v>
      </c>
      <c r="G7" t="s">
        <v>491</v>
      </c>
      <c r="H7" t="str">
        <f>IF(dateCh="","",dateCh)</f>
        <v>30.11.2022</v>
      </c>
      <c r="I7" t="s">
        <v>492</v>
      </c>
    </row>
    <row r="8" spans="1:10">
      <c r="A8" s="1">
        <v>1</v>
      </c>
      <c r="F8" t="str">
        <f>"2." &amp;mergeValue(A8)</f>
        <v>2.1</v>
      </c>
      <c r="G8" t="s">
        <v>493</v>
      </c>
      <c r="I8" t="s">
        <v>588</v>
      </c>
    </row>
    <row r="9" spans="1:10">
      <c r="A9" s="1"/>
      <c r="F9" t="str">
        <f>"3." &amp;mergeValue(A9)</f>
        <v>3.1</v>
      </c>
      <c r="G9" t="s">
        <v>494</v>
      </c>
      <c r="I9" t="s">
        <v>586</v>
      </c>
    </row>
    <row r="10" spans="1:10">
      <c r="A10" s="1"/>
      <c r="F10" t="str">
        <f>"4."&amp;mergeValue(A10)</f>
        <v>4.1</v>
      </c>
      <c r="G10" t="s">
        <v>495</v>
      </c>
      <c r="H10" t="s">
        <v>457</v>
      </c>
    </row>
    <row r="11" spans="1:10">
      <c r="A11" s="1"/>
      <c r="B11" s="1">
        <v>1</v>
      </c>
      <c r="F11" t="str">
        <f>"4."&amp;mergeValue(A11) &amp;"."&amp;mergeValue(B11)</f>
        <v>4.1.1</v>
      </c>
      <c r="G11" t="s">
        <v>590</v>
      </c>
      <c r="H11" t="str">
        <f>IF(region_name="","",region_name)</f>
        <v>Ленинградская область</v>
      </c>
      <c r="I11" t="s">
        <v>498</v>
      </c>
    </row>
    <row r="12" spans="1:10">
      <c r="A12" s="1"/>
      <c r="B12" s="1"/>
      <c r="C12" s="1">
        <v>1</v>
      </c>
      <c r="F12" t="str">
        <f>"4."&amp;mergeValue(A12) &amp;"."&amp;mergeValue(B12)&amp;"."&amp;mergeValue(C12)</f>
        <v>4.1.1.1</v>
      </c>
      <c r="G12" t="s">
        <v>496</v>
      </c>
      <c r="I12" t="s">
        <v>499</v>
      </c>
    </row>
    <row r="13" spans="1:10" ht="39" customHeight="1">
      <c r="A13" s="1"/>
      <c r="B13" s="1"/>
      <c r="C13" s="1"/>
      <c r="D13">
        <v>1</v>
      </c>
      <c r="F13" t="str">
        <f>"4."&amp;mergeValue(A13) &amp;"."&amp;mergeValue(B13)&amp;"."&amp;mergeValue(C13)&amp;"."&amp;mergeValue(D13)</f>
        <v>4.1.1.1.1</v>
      </c>
      <c r="G13" t="s">
        <v>497</v>
      </c>
      <c r="I13" s="1" t="s">
        <v>589</v>
      </c>
    </row>
    <row r="14" spans="1:10">
      <c r="A14" s="1"/>
      <c r="B14" s="1"/>
      <c r="C14" s="1"/>
      <c r="G14" t="s">
        <v>4</v>
      </c>
      <c r="I14" s="1"/>
    </row>
    <row r="15" spans="1:10">
      <c r="A15" s="1"/>
      <c r="B15" s="1"/>
      <c r="G15" t="s">
        <v>402</v>
      </c>
    </row>
    <row r="16" spans="1:10">
      <c r="A16" s="1"/>
      <c r="G16" t="s">
        <v>505</v>
      </c>
    </row>
    <row r="17" spans="7:8">
      <c r="G17" t="s">
        <v>504</v>
      </c>
    </row>
    <row r="18" spans="7:8" ht="3" customHeight="1"/>
    <row r="19" spans="7:8" ht="15" customHeight="1">
      <c r="G19" s="1" t="s">
        <v>591</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codeName="List06_4">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3.7109375" customWidth="1"/>
    <col min="16" max="17" width="1.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57" max="264" width="0" hidden="1" customWidth="1"/>
    <col min="265" max="267" width="3.7109375" customWidth="1"/>
    <col min="268" max="268" width="12.7109375" customWidth="1"/>
    <col min="269" max="269" width="47.42578125" customWidth="1"/>
    <col min="270" max="273" width="0" hidden="1"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513" max="520" width="0" hidden="1" customWidth="1"/>
    <col min="521" max="523" width="3.7109375" customWidth="1"/>
    <col min="524" max="524" width="12.7109375" customWidth="1"/>
    <col min="525" max="525" width="47.42578125" customWidth="1"/>
    <col min="526" max="529" width="0" hidden="1"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769" max="776" width="0" hidden="1" customWidth="1"/>
    <col min="777" max="779" width="3.7109375" customWidth="1"/>
    <col min="780" max="780" width="12.7109375" customWidth="1"/>
    <col min="781" max="781" width="47.42578125" customWidth="1"/>
    <col min="782" max="785" width="0" hidden="1"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1025" max="1032" width="0" hidden="1" customWidth="1"/>
    <col min="1033" max="1035" width="3.7109375" customWidth="1"/>
    <col min="1036" max="1036" width="12.7109375" customWidth="1"/>
    <col min="1037" max="1037" width="47.42578125" customWidth="1"/>
    <col min="1038" max="1041" width="0" hidden="1"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281" max="1288" width="0" hidden="1" customWidth="1"/>
    <col min="1289" max="1291" width="3.7109375" customWidth="1"/>
    <col min="1292" max="1292" width="12.7109375" customWidth="1"/>
    <col min="1293" max="1293" width="47.42578125" customWidth="1"/>
    <col min="1294" max="1297" width="0" hidden="1"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537" max="1544" width="0" hidden="1" customWidth="1"/>
    <col min="1545" max="1547" width="3.7109375" customWidth="1"/>
    <col min="1548" max="1548" width="12.7109375" customWidth="1"/>
    <col min="1549" max="1549" width="47.42578125" customWidth="1"/>
    <col min="1550" max="1553" width="0" hidden="1"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793" max="1800" width="0" hidden="1" customWidth="1"/>
    <col min="1801" max="1803" width="3.7109375" customWidth="1"/>
    <col min="1804" max="1804" width="12.7109375" customWidth="1"/>
    <col min="1805" max="1805" width="47.42578125" customWidth="1"/>
    <col min="1806" max="1809" width="0" hidden="1"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2049" max="2056" width="0" hidden="1" customWidth="1"/>
    <col min="2057" max="2059" width="3.7109375" customWidth="1"/>
    <col min="2060" max="2060" width="12.7109375" customWidth="1"/>
    <col min="2061" max="2061" width="47.42578125" customWidth="1"/>
    <col min="2062" max="2065" width="0" hidden="1"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305" max="2312" width="0" hidden="1" customWidth="1"/>
    <col min="2313" max="2315" width="3.7109375" customWidth="1"/>
    <col min="2316" max="2316" width="12.7109375" customWidth="1"/>
    <col min="2317" max="2317" width="47.42578125" customWidth="1"/>
    <col min="2318" max="2321" width="0" hidden="1"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561" max="2568" width="0" hidden="1" customWidth="1"/>
    <col min="2569" max="2571" width="3.7109375" customWidth="1"/>
    <col min="2572" max="2572" width="12.7109375" customWidth="1"/>
    <col min="2573" max="2573" width="47.42578125" customWidth="1"/>
    <col min="2574" max="2577" width="0" hidden="1"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817" max="2824" width="0" hidden="1" customWidth="1"/>
    <col min="2825" max="2827" width="3.7109375" customWidth="1"/>
    <col min="2828" max="2828" width="12.7109375" customWidth="1"/>
    <col min="2829" max="2829" width="47.42578125" customWidth="1"/>
    <col min="2830" max="2833" width="0" hidden="1"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3073" max="3080" width="0" hidden="1" customWidth="1"/>
    <col min="3081" max="3083" width="3.7109375" customWidth="1"/>
    <col min="3084" max="3084" width="12.7109375" customWidth="1"/>
    <col min="3085" max="3085" width="47.42578125" customWidth="1"/>
    <col min="3086" max="3089" width="0" hidden="1"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329" max="3336" width="0" hidden="1" customWidth="1"/>
    <col min="3337" max="3339" width="3.7109375" customWidth="1"/>
    <col min="3340" max="3340" width="12.7109375" customWidth="1"/>
    <col min="3341" max="3341" width="47.42578125" customWidth="1"/>
    <col min="3342" max="3345" width="0" hidden="1"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585" max="3592" width="0" hidden="1" customWidth="1"/>
    <col min="3593" max="3595" width="3.7109375" customWidth="1"/>
    <col min="3596" max="3596" width="12.7109375" customWidth="1"/>
    <col min="3597" max="3597" width="47.42578125" customWidth="1"/>
    <col min="3598" max="3601" width="0" hidden="1"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841" max="3848" width="0" hidden="1" customWidth="1"/>
    <col min="3849" max="3851" width="3.7109375" customWidth="1"/>
    <col min="3852" max="3852" width="12.7109375" customWidth="1"/>
    <col min="3853" max="3853" width="47.42578125" customWidth="1"/>
    <col min="3854" max="3857" width="0" hidden="1"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4097" max="4104" width="0" hidden="1" customWidth="1"/>
    <col min="4105" max="4107" width="3.7109375" customWidth="1"/>
    <col min="4108" max="4108" width="12.7109375" customWidth="1"/>
    <col min="4109" max="4109" width="47.42578125" customWidth="1"/>
    <col min="4110" max="4113" width="0" hidden="1"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353" max="4360" width="0" hidden="1" customWidth="1"/>
    <col min="4361" max="4363" width="3.7109375" customWidth="1"/>
    <col min="4364" max="4364" width="12.7109375" customWidth="1"/>
    <col min="4365" max="4365" width="47.42578125" customWidth="1"/>
    <col min="4366" max="4369" width="0" hidden="1"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609" max="4616" width="0" hidden="1" customWidth="1"/>
    <col min="4617" max="4619" width="3.7109375" customWidth="1"/>
    <col min="4620" max="4620" width="12.7109375" customWidth="1"/>
    <col min="4621" max="4621" width="47.42578125" customWidth="1"/>
    <col min="4622" max="4625" width="0" hidden="1"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865" max="4872" width="0" hidden="1" customWidth="1"/>
    <col min="4873" max="4875" width="3.7109375" customWidth="1"/>
    <col min="4876" max="4876" width="12.7109375" customWidth="1"/>
    <col min="4877" max="4877" width="47.42578125" customWidth="1"/>
    <col min="4878" max="4881" width="0" hidden="1"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5121" max="5128" width="0" hidden="1" customWidth="1"/>
    <col min="5129" max="5131" width="3.7109375" customWidth="1"/>
    <col min="5132" max="5132" width="12.7109375" customWidth="1"/>
    <col min="5133" max="5133" width="47.42578125" customWidth="1"/>
    <col min="5134" max="5137" width="0" hidden="1"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377" max="5384" width="0" hidden="1" customWidth="1"/>
    <col min="5385" max="5387" width="3.7109375" customWidth="1"/>
    <col min="5388" max="5388" width="12.7109375" customWidth="1"/>
    <col min="5389" max="5389" width="47.42578125" customWidth="1"/>
    <col min="5390" max="5393" width="0" hidden="1"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633" max="5640" width="0" hidden="1" customWidth="1"/>
    <col min="5641" max="5643" width="3.7109375" customWidth="1"/>
    <col min="5644" max="5644" width="12.7109375" customWidth="1"/>
    <col min="5645" max="5645" width="47.42578125" customWidth="1"/>
    <col min="5646" max="5649" width="0" hidden="1"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889" max="5896" width="0" hidden="1" customWidth="1"/>
    <col min="5897" max="5899" width="3.7109375" customWidth="1"/>
    <col min="5900" max="5900" width="12.7109375" customWidth="1"/>
    <col min="5901" max="5901" width="47.42578125" customWidth="1"/>
    <col min="5902" max="5905" width="0" hidden="1"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6145" max="6152" width="0" hidden="1" customWidth="1"/>
    <col min="6153" max="6155" width="3.7109375" customWidth="1"/>
    <col min="6156" max="6156" width="12.7109375" customWidth="1"/>
    <col min="6157" max="6157" width="47.42578125" customWidth="1"/>
    <col min="6158" max="6161" width="0" hidden="1"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401" max="6408" width="0" hidden="1" customWidth="1"/>
    <col min="6409" max="6411" width="3.7109375" customWidth="1"/>
    <col min="6412" max="6412" width="12.7109375" customWidth="1"/>
    <col min="6413" max="6413" width="47.42578125" customWidth="1"/>
    <col min="6414" max="6417" width="0" hidden="1"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657" max="6664" width="0" hidden="1" customWidth="1"/>
    <col min="6665" max="6667" width="3.7109375" customWidth="1"/>
    <col min="6668" max="6668" width="12.7109375" customWidth="1"/>
    <col min="6669" max="6669" width="47.42578125" customWidth="1"/>
    <col min="6670" max="6673" width="0" hidden="1"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913" max="6920" width="0" hidden="1" customWidth="1"/>
    <col min="6921" max="6923" width="3.7109375" customWidth="1"/>
    <col min="6924" max="6924" width="12.7109375" customWidth="1"/>
    <col min="6925" max="6925" width="47.42578125" customWidth="1"/>
    <col min="6926" max="6929" width="0" hidden="1"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7169" max="7176" width="0" hidden="1" customWidth="1"/>
    <col min="7177" max="7179" width="3.7109375" customWidth="1"/>
    <col min="7180" max="7180" width="12.7109375" customWidth="1"/>
    <col min="7181" max="7181" width="47.42578125" customWidth="1"/>
    <col min="7182" max="7185" width="0" hidden="1"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425" max="7432" width="0" hidden="1" customWidth="1"/>
    <col min="7433" max="7435" width="3.7109375" customWidth="1"/>
    <col min="7436" max="7436" width="12.7109375" customWidth="1"/>
    <col min="7437" max="7437" width="47.42578125" customWidth="1"/>
    <col min="7438" max="7441" width="0" hidden="1"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681" max="7688" width="0" hidden="1" customWidth="1"/>
    <col min="7689" max="7691" width="3.7109375" customWidth="1"/>
    <col min="7692" max="7692" width="12.7109375" customWidth="1"/>
    <col min="7693" max="7693" width="47.42578125" customWidth="1"/>
    <col min="7694" max="7697" width="0" hidden="1"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937" max="7944" width="0" hidden="1" customWidth="1"/>
    <col min="7945" max="7947" width="3.7109375" customWidth="1"/>
    <col min="7948" max="7948" width="12.7109375" customWidth="1"/>
    <col min="7949" max="7949" width="47.42578125" customWidth="1"/>
    <col min="7950" max="7953" width="0" hidden="1"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8193" max="8200" width="0" hidden="1" customWidth="1"/>
    <col min="8201" max="8203" width="3.7109375" customWidth="1"/>
    <col min="8204" max="8204" width="12.7109375" customWidth="1"/>
    <col min="8205" max="8205" width="47.42578125" customWidth="1"/>
    <col min="8206" max="8209" width="0" hidden="1"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449" max="8456" width="0" hidden="1" customWidth="1"/>
    <col min="8457" max="8459" width="3.7109375" customWidth="1"/>
    <col min="8460" max="8460" width="12.7109375" customWidth="1"/>
    <col min="8461" max="8461" width="47.42578125" customWidth="1"/>
    <col min="8462" max="8465" width="0" hidden="1"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705" max="8712" width="0" hidden="1" customWidth="1"/>
    <col min="8713" max="8715" width="3.7109375" customWidth="1"/>
    <col min="8716" max="8716" width="12.7109375" customWidth="1"/>
    <col min="8717" max="8717" width="47.42578125" customWidth="1"/>
    <col min="8718" max="8721" width="0" hidden="1"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961" max="8968" width="0" hidden="1" customWidth="1"/>
    <col min="8969" max="8971" width="3.7109375" customWidth="1"/>
    <col min="8972" max="8972" width="12.7109375" customWidth="1"/>
    <col min="8973" max="8973" width="47.42578125" customWidth="1"/>
    <col min="8974" max="8977" width="0" hidden="1"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9217" max="9224" width="0" hidden="1" customWidth="1"/>
    <col min="9225" max="9227" width="3.7109375" customWidth="1"/>
    <col min="9228" max="9228" width="12.7109375" customWidth="1"/>
    <col min="9229" max="9229" width="47.42578125" customWidth="1"/>
    <col min="9230" max="9233" width="0" hidden="1"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473" max="9480" width="0" hidden="1" customWidth="1"/>
    <col min="9481" max="9483" width="3.7109375" customWidth="1"/>
    <col min="9484" max="9484" width="12.7109375" customWidth="1"/>
    <col min="9485" max="9485" width="47.42578125" customWidth="1"/>
    <col min="9486" max="9489" width="0" hidden="1"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729" max="9736" width="0" hidden="1" customWidth="1"/>
    <col min="9737" max="9739" width="3.7109375" customWidth="1"/>
    <col min="9740" max="9740" width="12.7109375" customWidth="1"/>
    <col min="9741" max="9741" width="47.42578125" customWidth="1"/>
    <col min="9742" max="9745" width="0" hidden="1"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985" max="9992" width="0" hidden="1" customWidth="1"/>
    <col min="9993" max="9995" width="3.7109375" customWidth="1"/>
    <col min="9996" max="9996" width="12.7109375" customWidth="1"/>
    <col min="9997" max="9997" width="47.42578125" customWidth="1"/>
    <col min="9998" max="10001" width="0" hidden="1"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241" max="10248" width="0" hidden="1" customWidth="1"/>
    <col min="10249" max="10251" width="3.7109375" customWidth="1"/>
    <col min="10252" max="10252" width="12.7109375" customWidth="1"/>
    <col min="10253" max="10253" width="47.42578125" customWidth="1"/>
    <col min="10254" max="10257" width="0" hidden="1"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497" max="10504" width="0" hidden="1" customWidth="1"/>
    <col min="10505" max="10507" width="3.7109375" customWidth="1"/>
    <col min="10508" max="10508" width="12.7109375" customWidth="1"/>
    <col min="10509" max="10509" width="47.42578125" customWidth="1"/>
    <col min="10510" max="10513" width="0" hidden="1"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753" max="10760" width="0" hidden="1" customWidth="1"/>
    <col min="10761" max="10763" width="3.7109375" customWidth="1"/>
    <col min="10764" max="10764" width="12.7109375" customWidth="1"/>
    <col min="10765" max="10765" width="47.42578125" customWidth="1"/>
    <col min="10766" max="10769" width="0" hidden="1"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1009" max="11016" width="0" hidden="1" customWidth="1"/>
    <col min="11017" max="11019" width="3.7109375" customWidth="1"/>
    <col min="11020" max="11020" width="12.7109375" customWidth="1"/>
    <col min="11021" max="11021" width="47.42578125" customWidth="1"/>
    <col min="11022" max="11025" width="0" hidden="1"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265" max="11272" width="0" hidden="1" customWidth="1"/>
    <col min="11273" max="11275" width="3.7109375" customWidth="1"/>
    <col min="11276" max="11276" width="12.7109375" customWidth="1"/>
    <col min="11277" max="11277" width="47.42578125" customWidth="1"/>
    <col min="11278" max="11281" width="0" hidden="1"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521" max="11528" width="0" hidden="1" customWidth="1"/>
    <col min="11529" max="11531" width="3.7109375" customWidth="1"/>
    <col min="11532" max="11532" width="12.7109375" customWidth="1"/>
    <col min="11533" max="11533" width="47.42578125" customWidth="1"/>
    <col min="11534" max="11537" width="0" hidden="1"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777" max="11784" width="0" hidden="1" customWidth="1"/>
    <col min="11785" max="11787" width="3.7109375" customWidth="1"/>
    <col min="11788" max="11788" width="12.7109375" customWidth="1"/>
    <col min="11789" max="11789" width="47.42578125" customWidth="1"/>
    <col min="11790" max="11793" width="0" hidden="1"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2033" max="12040" width="0" hidden="1" customWidth="1"/>
    <col min="12041" max="12043" width="3.7109375" customWidth="1"/>
    <col min="12044" max="12044" width="12.7109375" customWidth="1"/>
    <col min="12045" max="12045" width="47.42578125" customWidth="1"/>
    <col min="12046" max="12049" width="0" hidden="1"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289" max="12296" width="0" hidden="1" customWidth="1"/>
    <col min="12297" max="12299" width="3.7109375" customWidth="1"/>
    <col min="12300" max="12300" width="12.7109375" customWidth="1"/>
    <col min="12301" max="12301" width="47.42578125" customWidth="1"/>
    <col min="12302" max="12305" width="0" hidden="1"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545" max="12552" width="0" hidden="1" customWidth="1"/>
    <col min="12553" max="12555" width="3.7109375" customWidth="1"/>
    <col min="12556" max="12556" width="12.7109375" customWidth="1"/>
    <col min="12557" max="12557" width="47.42578125" customWidth="1"/>
    <col min="12558" max="12561" width="0" hidden="1"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801" max="12808" width="0" hidden="1" customWidth="1"/>
    <col min="12809" max="12811" width="3.7109375" customWidth="1"/>
    <col min="12812" max="12812" width="12.7109375" customWidth="1"/>
    <col min="12813" max="12813" width="47.42578125" customWidth="1"/>
    <col min="12814" max="12817" width="0" hidden="1"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3057" max="13064" width="0" hidden="1" customWidth="1"/>
    <col min="13065" max="13067" width="3.7109375" customWidth="1"/>
    <col min="13068" max="13068" width="12.7109375" customWidth="1"/>
    <col min="13069" max="13069" width="47.42578125" customWidth="1"/>
    <col min="13070" max="13073" width="0" hidden="1"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313" max="13320" width="0" hidden="1" customWidth="1"/>
    <col min="13321" max="13323" width="3.7109375" customWidth="1"/>
    <col min="13324" max="13324" width="12.7109375" customWidth="1"/>
    <col min="13325" max="13325" width="47.42578125" customWidth="1"/>
    <col min="13326" max="13329" width="0" hidden="1"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569" max="13576" width="0" hidden="1" customWidth="1"/>
    <col min="13577" max="13579" width="3.7109375" customWidth="1"/>
    <col min="13580" max="13580" width="12.7109375" customWidth="1"/>
    <col min="13581" max="13581" width="47.42578125" customWidth="1"/>
    <col min="13582" max="13585" width="0" hidden="1"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825" max="13832" width="0" hidden="1" customWidth="1"/>
    <col min="13833" max="13835" width="3.7109375" customWidth="1"/>
    <col min="13836" max="13836" width="12.7109375" customWidth="1"/>
    <col min="13837" max="13837" width="47.42578125" customWidth="1"/>
    <col min="13838" max="13841" width="0" hidden="1"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4081" max="14088" width="0" hidden="1" customWidth="1"/>
    <col min="14089" max="14091" width="3.7109375" customWidth="1"/>
    <col min="14092" max="14092" width="12.7109375" customWidth="1"/>
    <col min="14093" max="14093" width="47.42578125" customWidth="1"/>
    <col min="14094" max="14097" width="0" hidden="1"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337" max="14344" width="0" hidden="1" customWidth="1"/>
    <col min="14345" max="14347" width="3.7109375" customWidth="1"/>
    <col min="14348" max="14348" width="12.7109375" customWidth="1"/>
    <col min="14349" max="14349" width="47.42578125" customWidth="1"/>
    <col min="14350" max="14353" width="0" hidden="1"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593" max="14600" width="0" hidden="1" customWidth="1"/>
    <col min="14601" max="14603" width="3.7109375" customWidth="1"/>
    <col min="14604" max="14604" width="12.7109375" customWidth="1"/>
    <col min="14605" max="14605" width="47.42578125" customWidth="1"/>
    <col min="14606" max="14609" width="0" hidden="1"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849" max="14856" width="0" hidden="1" customWidth="1"/>
    <col min="14857" max="14859" width="3.7109375" customWidth="1"/>
    <col min="14860" max="14860" width="12.7109375" customWidth="1"/>
    <col min="14861" max="14861" width="47.42578125" customWidth="1"/>
    <col min="14862" max="14865" width="0" hidden="1"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5105" max="15112" width="0" hidden="1" customWidth="1"/>
    <col min="15113" max="15115" width="3.7109375" customWidth="1"/>
    <col min="15116" max="15116" width="12.7109375" customWidth="1"/>
    <col min="15117" max="15117" width="47.42578125" customWidth="1"/>
    <col min="15118" max="15121" width="0" hidden="1"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361" max="15368" width="0" hidden="1" customWidth="1"/>
    <col min="15369" max="15371" width="3.7109375" customWidth="1"/>
    <col min="15372" max="15372" width="12.7109375" customWidth="1"/>
    <col min="15373" max="15373" width="47.42578125" customWidth="1"/>
    <col min="15374" max="15377" width="0" hidden="1"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617" max="15624" width="0" hidden="1" customWidth="1"/>
    <col min="15625" max="15627" width="3.7109375" customWidth="1"/>
    <col min="15628" max="15628" width="12.7109375" customWidth="1"/>
    <col min="15629" max="15629" width="47.42578125" customWidth="1"/>
    <col min="15630" max="15633" width="0" hidden="1"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873" max="15880" width="0" hidden="1" customWidth="1"/>
    <col min="15881" max="15883" width="3.7109375" customWidth="1"/>
    <col min="15884" max="15884" width="12.7109375" customWidth="1"/>
    <col min="15885" max="15885" width="47.42578125" customWidth="1"/>
    <col min="15886" max="15889" width="0" hidden="1"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6129" max="16136" width="0" hidden="1" customWidth="1"/>
    <col min="16137" max="16139" width="3.7109375" customWidth="1"/>
    <col min="16140" max="16140" width="12.7109375" customWidth="1"/>
    <col min="16141" max="16141" width="47.42578125" customWidth="1"/>
    <col min="16142" max="16145" width="0" hidden="1"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s>
  <sheetData>
    <row r="1" spans="12:23" ht="14.25" hidden="1" customHeight="1"/>
    <row r="2" spans="12:23" ht="14.25" hidden="1" customHeight="1"/>
    <row r="3" spans="12:23" ht="14.25" hidden="1" customHeight="1"/>
    <row r="4" spans="12:23" ht="3" customHeight="1"/>
    <row r="5" spans="12:23" ht="22.5" customHeight="1">
      <c r="L5" s="1" t="s">
        <v>655</v>
      </c>
      <c r="M5" s="1"/>
      <c r="N5" s="1"/>
      <c r="O5" s="1"/>
      <c r="P5" s="1"/>
      <c r="Q5" s="1"/>
      <c r="R5" s="1"/>
      <c r="S5" s="1"/>
      <c r="T5" s="1"/>
    </row>
    <row r="6" spans="12:23" ht="3" customHeight="1"/>
    <row r="7" spans="12:23">
      <c r="M7" t="s">
        <v>501</v>
      </c>
      <c r="O7" s="1" t="str">
        <f>IF(NameOrPr_ch="",IF(NameOrPr="","",NameOrPr),NameOrPr_ch)</f>
        <v>Комитет по тарифам и ценовой политике ЛО</v>
      </c>
      <c r="P7" s="1"/>
      <c r="Q7" s="1"/>
      <c r="R7" s="1"/>
      <c r="S7" s="1"/>
      <c r="T7" s="1"/>
    </row>
    <row r="8" spans="12:23">
      <c r="M8" t="s">
        <v>594</v>
      </c>
      <c r="O8" s="1" t="str">
        <f>IF(datePr_ch="",IF(datePr="","",datePr),datePr_ch)</f>
        <v>25.11.2022</v>
      </c>
      <c r="P8" s="1"/>
      <c r="Q8" s="1"/>
      <c r="R8" s="1"/>
      <c r="S8" s="1"/>
      <c r="T8" s="1"/>
    </row>
    <row r="9" spans="12:23">
      <c r="M9" t="s">
        <v>593</v>
      </c>
      <c r="O9" s="1" t="str">
        <f>IF(numberPr_ch="",IF(numberPr="","",numberPr),numberPr_ch)</f>
        <v>№472-п от 25.11.2022 г.; №513-п от 28.11.2022 г.</v>
      </c>
      <c r="P9" s="1"/>
      <c r="Q9" s="1"/>
      <c r="R9" s="1"/>
      <c r="S9" s="1"/>
      <c r="T9" s="1"/>
    </row>
    <row r="10" spans="12:23">
      <c r="M10" t="s">
        <v>500</v>
      </c>
      <c r="O10" s="1" t="str">
        <f>IF(IstPub_ch="",IF(IstPub="","",IstPub),IstPub_ch)</f>
        <v>https://tarif.lenobl.ru</v>
      </c>
      <c r="P10" s="1"/>
      <c r="Q10" s="1"/>
      <c r="R10" s="1"/>
      <c r="S10" s="1"/>
      <c r="T10" s="1"/>
    </row>
    <row r="11" spans="12:23" ht="11.25" hidden="1" customHeight="1">
      <c r="L11" s="1"/>
      <c r="M11" s="1"/>
      <c r="O11" s="1"/>
      <c r="P11" s="1"/>
      <c r="Q11" s="1"/>
      <c r="R11" s="1"/>
      <c r="S11" s="1"/>
      <c r="T11" s="1"/>
      <c r="U11" t="s">
        <v>372</v>
      </c>
    </row>
    <row r="12" spans="12:23">
      <c r="O12" s="1"/>
      <c r="P12" s="1"/>
      <c r="Q12" s="1"/>
      <c r="R12" s="1"/>
      <c r="S12" s="1"/>
      <c r="T12" s="1"/>
      <c r="U12" s="1"/>
    </row>
    <row r="13" spans="12:23" ht="14.25" customHeight="1">
      <c r="L13" s="1" t="s">
        <v>453</v>
      </c>
      <c r="M13" s="1"/>
      <c r="N13" s="1"/>
      <c r="O13" s="1"/>
      <c r="P13" s="1"/>
      <c r="Q13" s="1"/>
      <c r="R13" s="1"/>
      <c r="S13" s="1"/>
      <c r="T13" s="1"/>
      <c r="U13" s="1"/>
      <c r="V13" s="1"/>
      <c r="W13" s="1" t="s">
        <v>454</v>
      </c>
    </row>
    <row r="14" spans="12:23" ht="14.25" customHeight="1">
      <c r="L14" s="1" t="s">
        <v>91</v>
      </c>
      <c r="M14" s="1" t="s">
        <v>637</v>
      </c>
      <c r="O14" s="1" t="s">
        <v>639</v>
      </c>
      <c r="P14" s="1"/>
      <c r="Q14" s="1"/>
      <c r="R14" s="1"/>
      <c r="S14" s="1"/>
      <c r="T14" s="1"/>
      <c r="U14" s="1" t="s">
        <v>340</v>
      </c>
      <c r="V14" s="1" t="s">
        <v>274</v>
      </c>
      <c r="W14" s="1"/>
    </row>
    <row r="15" spans="12:23" ht="14.25" customHeight="1">
      <c r="L15" s="1"/>
      <c r="M15" s="1"/>
      <c r="O15" s="1" t="s">
        <v>619</v>
      </c>
      <c r="P15" s="1"/>
      <c r="Q15" s="1"/>
      <c r="R15" s="1" t="s">
        <v>652</v>
      </c>
      <c r="S15" s="1"/>
      <c r="T15" s="1"/>
      <c r="U15" s="1"/>
      <c r="V15" s="1"/>
      <c r="W15" s="1"/>
    </row>
    <row r="16" spans="12:23" ht="30" customHeight="1">
      <c r="L16" s="1"/>
      <c r="M16" s="1"/>
      <c r="O16" s="1"/>
      <c r="R16" t="s">
        <v>273</v>
      </c>
      <c r="S16" s="1" t="s">
        <v>272</v>
      </c>
      <c r="T16" s="1"/>
      <c r="U16" s="1"/>
      <c r="V16" s="1"/>
      <c r="W16" s="1"/>
    </row>
    <row r="17" spans="1:26">
      <c r="K17">
        <v>1</v>
      </c>
      <c r="L17" t="s">
        <v>92</v>
      </c>
      <c r="M17" t="s">
        <v>48</v>
      </c>
      <c r="N17" t="s">
        <v>48</v>
      </c>
      <c r="O17">
        <f ca="1">OFFSET(O17,0,-1)+1</f>
        <v>3</v>
      </c>
      <c r="P17">
        <f ca="1">OFFSET(P17,0,-1)</f>
        <v>3</v>
      </c>
      <c r="Q17">
        <f ca="1">OFFSET(Q17,0,-1)</f>
        <v>3</v>
      </c>
      <c r="R17">
        <f ca="1">OFFSET(R17,0,-1)+1</f>
        <v>4</v>
      </c>
      <c r="S17" s="1">
        <f ca="1">OFFSET(S17,0,-1)+1</f>
        <v>5</v>
      </c>
      <c r="T17" s="1"/>
      <c r="U17">
        <f ca="1">OFFSET(U17,0,-2)+1</f>
        <v>6</v>
      </c>
      <c r="V17">
        <f ca="1">OFFSET(V17,0,-1)</f>
        <v>6</v>
      </c>
      <c r="W17">
        <f ca="1">OFFSET(W17,0,-1)+1</f>
        <v>7</v>
      </c>
    </row>
    <row r="18" spans="1:26">
      <c r="A18" s="1">
        <v>1</v>
      </c>
      <c r="K18">
        <v>1</v>
      </c>
      <c r="L18">
        <f>mergeValue(A18)</f>
        <v>1</v>
      </c>
      <c r="M18" t="s">
        <v>20</v>
      </c>
      <c r="O18" s="1"/>
      <c r="P18" s="1"/>
      <c r="Q18" s="1"/>
      <c r="R18" s="1"/>
      <c r="S18" s="1"/>
      <c r="T18" s="1"/>
      <c r="U18" s="1"/>
      <c r="V18" s="1"/>
      <c r="W18" t="s">
        <v>656</v>
      </c>
    </row>
    <row r="19" spans="1:26">
      <c r="A19" s="1"/>
      <c r="B19" s="1">
        <v>1</v>
      </c>
      <c r="K19">
        <v>1</v>
      </c>
      <c r="L19" t="str">
        <f>mergeValue(A19) &amp;"."&amp; mergeValue(B19)</f>
        <v>1.1</v>
      </c>
      <c r="M19" t="s">
        <v>16</v>
      </c>
      <c r="O19" s="1"/>
      <c r="P19" s="1"/>
      <c r="Q19" s="1"/>
      <c r="R19" s="1"/>
      <c r="S19" s="1"/>
      <c r="T19" s="1"/>
      <c r="U19" s="1"/>
      <c r="V19" s="1"/>
      <c r="W19" t="s">
        <v>476</v>
      </c>
    </row>
    <row r="20" spans="1:26">
      <c r="A20" s="1"/>
      <c r="B20" s="1"/>
      <c r="C20" s="1">
        <v>1</v>
      </c>
      <c r="K20">
        <v>1</v>
      </c>
      <c r="L20" t="str">
        <f>mergeValue(A20) &amp;"."&amp; mergeValue(B20)&amp;"."&amp; mergeValue(C20)</f>
        <v>1.1.1</v>
      </c>
      <c r="M20" t="s">
        <v>7</v>
      </c>
      <c r="O20" s="1"/>
      <c r="P20" s="1"/>
      <c r="Q20" s="1"/>
      <c r="R20" s="1"/>
      <c r="S20" s="1"/>
      <c r="T20" s="1"/>
      <c r="U20" s="1"/>
      <c r="V20" s="1"/>
      <c r="W20" t="s">
        <v>631</v>
      </c>
    </row>
    <row r="21" spans="1:26">
      <c r="A21" s="1"/>
      <c r="B21" s="1"/>
      <c r="C21" s="1"/>
      <c r="D21" s="1">
        <v>1</v>
      </c>
      <c r="I21" s="1">
        <v>1</v>
      </c>
      <c r="K21">
        <v>1</v>
      </c>
      <c r="L21" t="str">
        <f>mergeValue(A21) &amp;"."&amp; mergeValue(B21)&amp;"."&amp; mergeValue(C21)&amp;"."&amp; mergeValue(D21)</f>
        <v>1.1.1.1</v>
      </c>
      <c r="M21" t="s">
        <v>22</v>
      </c>
      <c r="O21" s="1"/>
      <c r="P21" s="1"/>
      <c r="Q21" s="1"/>
      <c r="R21" s="1"/>
      <c r="S21" s="1"/>
      <c r="T21" s="1"/>
      <c r="U21" s="1"/>
      <c r="V21" s="1"/>
      <c r="W21" t="s">
        <v>632</v>
      </c>
    </row>
    <row r="22" spans="1:26" ht="11.25" hidden="1" customHeight="1">
      <c r="A22" s="1"/>
      <c r="B22" s="1"/>
      <c r="C22" s="1"/>
      <c r="D22" s="1"/>
      <c r="E22" s="1">
        <v>1</v>
      </c>
      <c r="I22" s="1"/>
      <c r="K22">
        <v>1</v>
      </c>
    </row>
    <row r="23" spans="1:26">
      <c r="A23" s="1"/>
      <c r="B23" s="1"/>
      <c r="C23" s="1"/>
      <c r="D23" s="1"/>
      <c r="E23" s="1"/>
      <c r="F23" s="1">
        <v>1</v>
      </c>
      <c r="I23" s="1"/>
      <c r="J23" s="1"/>
      <c r="K23">
        <v>1</v>
      </c>
      <c r="L23" t="str">
        <f>mergeValue(A23) &amp;"."&amp; mergeValue(B23)&amp;"."&amp; mergeValue(C23)&amp;"."&amp; mergeValue(D23)&amp;"."&amp;  mergeValue(F23)</f>
        <v>1.1.1.1.1</v>
      </c>
      <c r="M23" t="s">
        <v>10</v>
      </c>
      <c r="O23" s="1"/>
      <c r="P23" s="1"/>
      <c r="Q23" s="1"/>
      <c r="R23" s="1"/>
      <c r="S23" s="1"/>
      <c r="T23" s="1"/>
      <c r="U23" s="1"/>
      <c r="V23" s="1"/>
      <c r="W23" t="s">
        <v>633</v>
      </c>
      <c r="Y23" t="str">
        <f>strCheckUnique(Z23:Z26)</f>
        <v/>
      </c>
    </row>
    <row r="24" spans="1:26" ht="189" customHeight="1">
      <c r="A24" s="1"/>
      <c r="B24" s="1"/>
      <c r="C24" s="1"/>
      <c r="D24" s="1"/>
      <c r="E24" s="1"/>
      <c r="F24" s="1"/>
      <c r="G24">
        <v>1</v>
      </c>
      <c r="I24" s="1"/>
      <c r="J24" s="1"/>
      <c r="L24" t="str">
        <f>mergeValue(A24) &amp;"."&amp; mergeValue(B24)&amp;"."&amp; mergeValue(C24)&amp;"."&amp; mergeValue(D24)&amp;"."&amp;  mergeValue(F24)&amp;"."&amp;  mergeValue(G24)</f>
        <v>1.1.1.1.1.1</v>
      </c>
      <c r="R24" s="1"/>
      <c r="S24" s="1" t="s">
        <v>83</v>
      </c>
      <c r="T24" s="1"/>
      <c r="U24" s="1" t="s">
        <v>84</v>
      </c>
      <c r="W24" s="1" t="s">
        <v>657</v>
      </c>
      <c r="X24" t="str">
        <f>strCheckDate(O25:V25)</f>
        <v/>
      </c>
      <c r="Z24" t="str">
        <f>IF(M24="","",M24 )</f>
        <v/>
      </c>
    </row>
    <row r="25" spans="1:26" ht="11.25" hidden="1" customHeight="1">
      <c r="A25" s="1"/>
      <c r="B25" s="1"/>
      <c r="C25" s="1"/>
      <c r="D25" s="1"/>
      <c r="E25" s="1"/>
      <c r="F25" s="1"/>
      <c r="I25" s="1"/>
      <c r="J25" s="1"/>
      <c r="K25">
        <v>1</v>
      </c>
      <c r="Q25" t="str">
        <f>R24 &amp; "-" &amp; T24</f>
        <v>-</v>
      </c>
      <c r="R25" s="1"/>
      <c r="S25" s="1"/>
      <c r="T25" s="1"/>
      <c r="U25" s="1"/>
      <c r="W25" s="1"/>
    </row>
    <row r="26" spans="1:26" ht="15" customHeight="1">
      <c r="A26" s="1"/>
      <c r="B26" s="1"/>
      <c r="C26" s="1"/>
      <c r="D26" s="1"/>
      <c r="E26" s="1"/>
      <c r="F26" s="1"/>
      <c r="I26" s="1"/>
      <c r="J26" s="1"/>
      <c r="K26">
        <v>1</v>
      </c>
      <c r="M26" t="s">
        <v>25</v>
      </c>
      <c r="W26" s="1"/>
    </row>
    <row r="27" spans="1:26" ht="15" customHeight="1">
      <c r="A27" s="1"/>
      <c r="B27" s="1"/>
      <c r="C27" s="1"/>
      <c r="D27" s="1"/>
      <c r="E27" s="1"/>
      <c r="I27" s="1"/>
      <c r="M27" t="s">
        <v>11</v>
      </c>
    </row>
    <row r="28" spans="1:26" ht="15" hidden="1" customHeight="1">
      <c r="A28" s="1"/>
      <c r="B28" s="1"/>
      <c r="C28" s="1"/>
      <c r="D28" s="1"/>
      <c r="I28" s="1"/>
    </row>
    <row r="29" spans="1:26" ht="15" customHeight="1">
      <c r="A29" s="1"/>
      <c r="B29" s="1"/>
      <c r="C29" s="1"/>
      <c r="K29">
        <v>1</v>
      </c>
      <c r="M29" t="s">
        <v>17</v>
      </c>
    </row>
    <row r="30" spans="1:26" ht="15" customHeight="1">
      <c r="A30" s="1"/>
      <c r="B30" s="1"/>
      <c r="K30">
        <v>1</v>
      </c>
      <c r="M30" t="s">
        <v>18</v>
      </c>
    </row>
    <row r="31" spans="1:26" ht="15" customHeight="1">
      <c r="A31" s="1"/>
      <c r="K31">
        <v>1</v>
      </c>
      <c r="M31" t="s">
        <v>19</v>
      </c>
    </row>
    <row r="32" spans="1:26" ht="15" customHeight="1">
      <c r="M32" t="s">
        <v>308</v>
      </c>
    </row>
    <row r="33" spans="12:23" ht="3" customHeight="1"/>
    <row r="34" spans="12:23" ht="106.5" customHeight="1">
      <c r="L34">
        <v>1</v>
      </c>
      <c r="M34" s="1" t="s">
        <v>658</v>
      </c>
      <c r="N34" s="1"/>
      <c r="O34" s="1"/>
      <c r="P34" s="1"/>
      <c r="Q34" s="1"/>
      <c r="R34" s="1"/>
      <c r="S34" s="1"/>
      <c r="T34" s="1"/>
      <c r="U34" s="1"/>
      <c r="V34" s="1"/>
      <c r="W34" s="1"/>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sheetPr codeName="List05_6">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68</v>
      </c>
    </row>
    <row r="2" spans="1:10">
      <c r="F2" s="1" t="s">
        <v>490</v>
      </c>
      <c r="G2" s="1"/>
      <c r="H2" s="1"/>
    </row>
    <row r="3" spans="1:10" ht="3" customHeight="1"/>
    <row r="4" spans="1:10">
      <c r="F4" s="1" t="s">
        <v>453</v>
      </c>
      <c r="G4" s="1"/>
      <c r="H4" s="1"/>
      <c r="I4" s="1" t="s">
        <v>454</v>
      </c>
    </row>
    <row r="5" spans="1:10" ht="11.25" customHeight="1">
      <c r="F5" t="s">
        <v>91</v>
      </c>
      <c r="G5" t="s">
        <v>456</v>
      </c>
      <c r="H5" t="s">
        <v>441</v>
      </c>
      <c r="I5" s="1"/>
    </row>
    <row r="6" spans="1:10" ht="12" customHeight="1">
      <c r="F6" t="s">
        <v>92</v>
      </c>
      <c r="G6">
        <v>2</v>
      </c>
      <c r="H6">
        <v>3</v>
      </c>
      <c r="I6">
        <v>4</v>
      </c>
      <c r="J6">
        <v>4</v>
      </c>
    </row>
    <row r="7" spans="1:10">
      <c r="F7">
        <v>1</v>
      </c>
      <c r="G7" t="s">
        <v>491</v>
      </c>
      <c r="H7" t="str">
        <f>IF(dateCh="","",dateCh)</f>
        <v>30.11.2022</v>
      </c>
      <c r="I7" t="s">
        <v>492</v>
      </c>
    </row>
    <row r="8" spans="1:10">
      <c r="A8" s="1">
        <v>1</v>
      </c>
      <c r="F8" t="str">
        <f>"2." &amp;mergeValue(A8)</f>
        <v>2.1</v>
      </c>
      <c r="G8" t="s">
        <v>493</v>
      </c>
      <c r="I8" t="s">
        <v>588</v>
      </c>
    </row>
    <row r="9" spans="1:10">
      <c r="A9" s="1"/>
      <c r="F9" t="str">
        <f>"3." &amp;mergeValue(A9)</f>
        <v>3.1</v>
      </c>
      <c r="G9" t="s">
        <v>494</v>
      </c>
      <c r="I9" t="s">
        <v>586</v>
      </c>
    </row>
    <row r="10" spans="1:10">
      <c r="A10" s="1"/>
      <c r="F10" t="str">
        <f>"4."&amp;mergeValue(A10)</f>
        <v>4.1</v>
      </c>
      <c r="G10" t="s">
        <v>495</v>
      </c>
      <c r="H10" t="s">
        <v>457</v>
      </c>
    </row>
    <row r="11" spans="1:10">
      <c r="A11" s="1"/>
      <c r="B11" s="1">
        <v>1</v>
      </c>
      <c r="F11" t="str">
        <f>"4."&amp;mergeValue(A11) &amp;"."&amp;mergeValue(B11)</f>
        <v>4.1.1</v>
      </c>
      <c r="G11" t="s">
        <v>590</v>
      </c>
      <c r="H11" t="str">
        <f>IF(region_name="","",region_name)</f>
        <v>Ленинградская область</v>
      </c>
      <c r="I11" t="s">
        <v>498</v>
      </c>
    </row>
    <row r="12" spans="1:10">
      <c r="A12" s="1"/>
      <c r="B12" s="1"/>
      <c r="C12" s="1">
        <v>1</v>
      </c>
      <c r="F12" t="str">
        <f>"4."&amp;mergeValue(A12) &amp;"."&amp;mergeValue(B12)&amp;"."&amp;mergeValue(C12)</f>
        <v>4.1.1.1</v>
      </c>
      <c r="G12" t="s">
        <v>496</v>
      </c>
      <c r="I12" t="s">
        <v>499</v>
      </c>
    </row>
    <row r="13" spans="1:10" ht="39" customHeight="1">
      <c r="A13" s="1"/>
      <c r="B13" s="1"/>
      <c r="C13" s="1"/>
      <c r="D13">
        <v>1</v>
      </c>
      <c r="F13" t="str">
        <f>"4."&amp;mergeValue(A13) &amp;"."&amp;mergeValue(B13)&amp;"."&amp;mergeValue(C13)&amp;"."&amp;mergeValue(D13)</f>
        <v>4.1.1.1.1</v>
      </c>
      <c r="G13" t="s">
        <v>497</v>
      </c>
      <c r="I13" s="1" t="s">
        <v>589</v>
      </c>
    </row>
    <row r="14" spans="1:10">
      <c r="A14" s="1"/>
      <c r="B14" s="1"/>
      <c r="C14" s="1"/>
      <c r="G14" t="s">
        <v>4</v>
      </c>
      <c r="I14" s="1"/>
    </row>
    <row r="15" spans="1:10">
      <c r="A15" s="1"/>
      <c r="B15" s="1"/>
      <c r="G15" t="s">
        <v>402</v>
      </c>
    </row>
    <row r="16" spans="1:10">
      <c r="A16" s="1"/>
      <c r="G16" t="s">
        <v>505</v>
      </c>
    </row>
    <row r="17" spans="7:8">
      <c r="G17" t="s">
        <v>504</v>
      </c>
    </row>
    <row r="18" spans="7:8" ht="3" customHeight="1"/>
    <row r="19" spans="7:8" ht="15" customHeight="1">
      <c r="G19" s="1" t="s">
        <v>591</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sheetPr codeName="List06_6">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2.140625" hidden="1" customWidth="1"/>
    <col min="15"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7" max="27" width="10.140625" customWidth="1"/>
    <col min="257" max="264" width="0" hidden="1" customWidth="1"/>
    <col min="265" max="267" width="3.7109375" customWidth="1"/>
    <col min="268" max="268" width="12.7109375" customWidth="1"/>
    <col min="269" max="269" width="47.42578125" customWidth="1"/>
    <col min="270" max="273" width="0" hidden="1"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283" max="283" width="10.140625" customWidth="1"/>
    <col min="513" max="520" width="0" hidden="1" customWidth="1"/>
    <col min="521" max="523" width="3.7109375" customWidth="1"/>
    <col min="524" max="524" width="12.7109375" customWidth="1"/>
    <col min="525" max="525" width="47.42578125" customWidth="1"/>
    <col min="526" max="529" width="0" hidden="1"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539" max="539" width="10.140625" customWidth="1"/>
    <col min="769" max="776" width="0" hidden="1" customWidth="1"/>
    <col min="777" max="779" width="3.7109375" customWidth="1"/>
    <col min="780" max="780" width="12.7109375" customWidth="1"/>
    <col min="781" max="781" width="47.42578125" customWidth="1"/>
    <col min="782" max="785" width="0" hidden="1"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795" max="795" width="10.140625" customWidth="1"/>
    <col min="1025" max="1032" width="0" hidden="1" customWidth="1"/>
    <col min="1033" max="1035" width="3.7109375" customWidth="1"/>
    <col min="1036" max="1036" width="12.7109375" customWidth="1"/>
    <col min="1037" max="1037" width="47.42578125" customWidth="1"/>
    <col min="1038" max="1041" width="0" hidden="1"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051" max="1051" width="10.140625" customWidth="1"/>
    <col min="1281" max="1288" width="0" hidden="1" customWidth="1"/>
    <col min="1289" max="1291" width="3.7109375" customWidth="1"/>
    <col min="1292" max="1292" width="12.7109375" customWidth="1"/>
    <col min="1293" max="1293" width="47.42578125" customWidth="1"/>
    <col min="1294" max="1297" width="0" hidden="1"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307" max="1307" width="10.140625" customWidth="1"/>
    <col min="1537" max="1544" width="0" hidden="1" customWidth="1"/>
    <col min="1545" max="1547" width="3.7109375" customWidth="1"/>
    <col min="1548" max="1548" width="12.7109375" customWidth="1"/>
    <col min="1549" max="1549" width="47.42578125" customWidth="1"/>
    <col min="1550" max="1553" width="0" hidden="1"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563" max="1563" width="10.140625" customWidth="1"/>
    <col min="1793" max="1800" width="0" hidden="1" customWidth="1"/>
    <col min="1801" max="1803" width="3.7109375" customWidth="1"/>
    <col min="1804" max="1804" width="12.7109375" customWidth="1"/>
    <col min="1805" max="1805" width="47.42578125" customWidth="1"/>
    <col min="1806" max="1809" width="0" hidden="1"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1819" max="1819" width="10.140625" customWidth="1"/>
    <col min="2049" max="2056" width="0" hidden="1" customWidth="1"/>
    <col min="2057" max="2059" width="3.7109375" customWidth="1"/>
    <col min="2060" max="2060" width="12.7109375" customWidth="1"/>
    <col min="2061" max="2061" width="47.42578125" customWidth="1"/>
    <col min="2062" max="2065" width="0" hidden="1"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075" max="2075" width="10.140625" customWidth="1"/>
    <col min="2305" max="2312" width="0" hidden="1" customWidth="1"/>
    <col min="2313" max="2315" width="3.7109375" customWidth="1"/>
    <col min="2316" max="2316" width="12.7109375" customWidth="1"/>
    <col min="2317" max="2317" width="47.42578125" customWidth="1"/>
    <col min="2318" max="2321" width="0" hidden="1"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331" max="2331" width="10.140625" customWidth="1"/>
    <col min="2561" max="2568" width="0" hidden="1" customWidth="1"/>
    <col min="2569" max="2571" width="3.7109375" customWidth="1"/>
    <col min="2572" max="2572" width="12.7109375" customWidth="1"/>
    <col min="2573" max="2573" width="47.42578125" customWidth="1"/>
    <col min="2574" max="2577" width="0" hidden="1"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587" max="2587" width="10.140625" customWidth="1"/>
    <col min="2817" max="2824" width="0" hidden="1" customWidth="1"/>
    <col min="2825" max="2827" width="3.7109375" customWidth="1"/>
    <col min="2828" max="2828" width="12.7109375" customWidth="1"/>
    <col min="2829" max="2829" width="47.42578125" customWidth="1"/>
    <col min="2830" max="2833" width="0" hidden="1"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2843" max="2843" width="10.140625" customWidth="1"/>
    <col min="3073" max="3080" width="0" hidden="1" customWidth="1"/>
    <col min="3081" max="3083" width="3.7109375" customWidth="1"/>
    <col min="3084" max="3084" width="12.7109375" customWidth="1"/>
    <col min="3085" max="3085" width="47.42578125" customWidth="1"/>
    <col min="3086" max="3089" width="0" hidden="1"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099" max="3099" width="10.140625" customWidth="1"/>
    <col min="3329" max="3336" width="0" hidden="1" customWidth="1"/>
    <col min="3337" max="3339" width="3.7109375" customWidth="1"/>
    <col min="3340" max="3340" width="12.7109375" customWidth="1"/>
    <col min="3341" max="3341" width="47.42578125" customWidth="1"/>
    <col min="3342" max="3345" width="0" hidden="1"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355" max="3355" width="10.140625" customWidth="1"/>
    <col min="3585" max="3592" width="0" hidden="1" customWidth="1"/>
    <col min="3593" max="3595" width="3.7109375" customWidth="1"/>
    <col min="3596" max="3596" width="12.7109375" customWidth="1"/>
    <col min="3597" max="3597" width="47.42578125" customWidth="1"/>
    <col min="3598" max="3601" width="0" hidden="1"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611" max="3611" width="10.140625" customWidth="1"/>
    <col min="3841" max="3848" width="0" hidden="1" customWidth="1"/>
    <col min="3849" max="3851" width="3.7109375" customWidth="1"/>
    <col min="3852" max="3852" width="12.7109375" customWidth="1"/>
    <col min="3853" max="3853" width="47.42578125" customWidth="1"/>
    <col min="3854" max="3857" width="0" hidden="1"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3867" max="3867" width="10.140625" customWidth="1"/>
    <col min="4097" max="4104" width="0" hidden="1" customWidth="1"/>
    <col min="4105" max="4107" width="3.7109375" customWidth="1"/>
    <col min="4108" max="4108" width="12.7109375" customWidth="1"/>
    <col min="4109" max="4109" width="47.42578125" customWidth="1"/>
    <col min="4110" max="4113" width="0" hidden="1"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123" max="4123" width="10.140625" customWidth="1"/>
    <col min="4353" max="4360" width="0" hidden="1" customWidth="1"/>
    <col min="4361" max="4363" width="3.7109375" customWidth="1"/>
    <col min="4364" max="4364" width="12.7109375" customWidth="1"/>
    <col min="4365" max="4365" width="47.42578125" customWidth="1"/>
    <col min="4366" max="4369" width="0" hidden="1"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379" max="4379" width="10.140625" customWidth="1"/>
    <col min="4609" max="4616" width="0" hidden="1" customWidth="1"/>
    <col min="4617" max="4619" width="3.7109375" customWidth="1"/>
    <col min="4620" max="4620" width="12.7109375" customWidth="1"/>
    <col min="4621" max="4621" width="47.42578125" customWidth="1"/>
    <col min="4622" max="4625" width="0" hidden="1"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635" max="4635" width="10.140625" customWidth="1"/>
    <col min="4865" max="4872" width="0" hidden="1" customWidth="1"/>
    <col min="4873" max="4875" width="3.7109375" customWidth="1"/>
    <col min="4876" max="4876" width="12.7109375" customWidth="1"/>
    <col min="4877" max="4877" width="47.42578125" customWidth="1"/>
    <col min="4878" max="4881" width="0" hidden="1"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4891" max="4891" width="10.140625" customWidth="1"/>
    <col min="5121" max="5128" width="0" hidden="1" customWidth="1"/>
    <col min="5129" max="5131" width="3.7109375" customWidth="1"/>
    <col min="5132" max="5132" width="12.7109375" customWidth="1"/>
    <col min="5133" max="5133" width="47.42578125" customWidth="1"/>
    <col min="5134" max="5137" width="0" hidden="1"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147" max="5147" width="10.140625" customWidth="1"/>
    <col min="5377" max="5384" width="0" hidden="1" customWidth="1"/>
    <col min="5385" max="5387" width="3.7109375" customWidth="1"/>
    <col min="5388" max="5388" width="12.7109375" customWidth="1"/>
    <col min="5389" max="5389" width="47.42578125" customWidth="1"/>
    <col min="5390" max="5393" width="0" hidden="1"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403" max="5403" width="10.140625" customWidth="1"/>
    <col min="5633" max="5640" width="0" hidden="1" customWidth="1"/>
    <col min="5641" max="5643" width="3.7109375" customWidth="1"/>
    <col min="5644" max="5644" width="12.7109375" customWidth="1"/>
    <col min="5645" max="5645" width="47.42578125" customWidth="1"/>
    <col min="5646" max="5649" width="0" hidden="1"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659" max="5659" width="10.140625" customWidth="1"/>
    <col min="5889" max="5896" width="0" hidden="1" customWidth="1"/>
    <col min="5897" max="5899" width="3.7109375" customWidth="1"/>
    <col min="5900" max="5900" width="12.7109375" customWidth="1"/>
    <col min="5901" max="5901" width="47.42578125" customWidth="1"/>
    <col min="5902" max="5905" width="0" hidden="1"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5915" max="5915" width="10.140625" customWidth="1"/>
    <col min="6145" max="6152" width="0" hidden="1" customWidth="1"/>
    <col min="6153" max="6155" width="3.7109375" customWidth="1"/>
    <col min="6156" max="6156" width="12.7109375" customWidth="1"/>
    <col min="6157" max="6157" width="47.42578125" customWidth="1"/>
    <col min="6158" max="6161" width="0" hidden="1"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171" max="6171" width="10.140625" customWidth="1"/>
    <col min="6401" max="6408" width="0" hidden="1" customWidth="1"/>
    <col min="6409" max="6411" width="3.7109375" customWidth="1"/>
    <col min="6412" max="6412" width="12.7109375" customWidth="1"/>
    <col min="6413" max="6413" width="47.42578125" customWidth="1"/>
    <col min="6414" max="6417" width="0" hidden="1"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427" max="6427" width="10.140625" customWidth="1"/>
    <col min="6657" max="6664" width="0" hidden="1" customWidth="1"/>
    <col min="6665" max="6667" width="3.7109375" customWidth="1"/>
    <col min="6668" max="6668" width="12.7109375" customWidth="1"/>
    <col min="6669" max="6669" width="47.42578125" customWidth="1"/>
    <col min="6670" max="6673" width="0" hidden="1"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683" max="6683" width="10.140625" customWidth="1"/>
    <col min="6913" max="6920" width="0" hidden="1" customWidth="1"/>
    <col min="6921" max="6923" width="3.7109375" customWidth="1"/>
    <col min="6924" max="6924" width="12.7109375" customWidth="1"/>
    <col min="6925" max="6925" width="47.42578125" customWidth="1"/>
    <col min="6926" max="6929" width="0" hidden="1"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6939" max="6939" width="10.140625" customWidth="1"/>
    <col min="7169" max="7176" width="0" hidden="1" customWidth="1"/>
    <col min="7177" max="7179" width="3.7109375" customWidth="1"/>
    <col min="7180" max="7180" width="12.7109375" customWidth="1"/>
    <col min="7181" max="7181" width="47.42578125" customWidth="1"/>
    <col min="7182" max="7185" width="0" hidden="1"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195" max="7195" width="10.140625" customWidth="1"/>
    <col min="7425" max="7432" width="0" hidden="1" customWidth="1"/>
    <col min="7433" max="7435" width="3.7109375" customWidth="1"/>
    <col min="7436" max="7436" width="12.7109375" customWidth="1"/>
    <col min="7437" max="7437" width="47.42578125" customWidth="1"/>
    <col min="7438" max="7441" width="0" hidden="1"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451" max="7451" width="10.140625" customWidth="1"/>
    <col min="7681" max="7688" width="0" hidden="1" customWidth="1"/>
    <col min="7689" max="7691" width="3.7109375" customWidth="1"/>
    <col min="7692" max="7692" width="12.7109375" customWidth="1"/>
    <col min="7693" max="7693" width="47.42578125" customWidth="1"/>
    <col min="7694" max="7697" width="0" hidden="1"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707" max="7707" width="10.140625" customWidth="1"/>
    <col min="7937" max="7944" width="0" hidden="1" customWidth="1"/>
    <col min="7945" max="7947" width="3.7109375" customWidth="1"/>
    <col min="7948" max="7948" width="12.7109375" customWidth="1"/>
    <col min="7949" max="7949" width="47.42578125" customWidth="1"/>
    <col min="7950" max="7953" width="0" hidden="1"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7963" max="7963" width="10.140625" customWidth="1"/>
    <col min="8193" max="8200" width="0" hidden="1" customWidth="1"/>
    <col min="8201" max="8203" width="3.7109375" customWidth="1"/>
    <col min="8204" max="8204" width="12.7109375" customWidth="1"/>
    <col min="8205" max="8205" width="47.42578125" customWidth="1"/>
    <col min="8206" max="8209" width="0" hidden="1"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219" max="8219" width="10.140625" customWidth="1"/>
    <col min="8449" max="8456" width="0" hidden="1" customWidth="1"/>
    <col min="8457" max="8459" width="3.7109375" customWidth="1"/>
    <col min="8460" max="8460" width="12.7109375" customWidth="1"/>
    <col min="8461" max="8461" width="47.42578125" customWidth="1"/>
    <col min="8462" max="8465" width="0" hidden="1"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475" max="8475" width="10.140625" customWidth="1"/>
    <col min="8705" max="8712" width="0" hidden="1" customWidth="1"/>
    <col min="8713" max="8715" width="3.7109375" customWidth="1"/>
    <col min="8716" max="8716" width="12.7109375" customWidth="1"/>
    <col min="8717" max="8717" width="47.42578125" customWidth="1"/>
    <col min="8718" max="8721" width="0" hidden="1"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731" max="8731" width="10.140625" customWidth="1"/>
    <col min="8961" max="8968" width="0" hidden="1" customWidth="1"/>
    <col min="8969" max="8971" width="3.7109375" customWidth="1"/>
    <col min="8972" max="8972" width="12.7109375" customWidth="1"/>
    <col min="8973" max="8973" width="47.42578125" customWidth="1"/>
    <col min="8974" max="8977" width="0" hidden="1"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8987" max="8987" width="10.140625" customWidth="1"/>
    <col min="9217" max="9224" width="0" hidden="1" customWidth="1"/>
    <col min="9225" max="9227" width="3.7109375" customWidth="1"/>
    <col min="9228" max="9228" width="12.7109375" customWidth="1"/>
    <col min="9229" max="9229" width="47.42578125" customWidth="1"/>
    <col min="9230" max="9233" width="0" hidden="1"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243" max="9243" width="10.140625" customWidth="1"/>
    <col min="9473" max="9480" width="0" hidden="1" customWidth="1"/>
    <col min="9481" max="9483" width="3.7109375" customWidth="1"/>
    <col min="9484" max="9484" width="12.7109375" customWidth="1"/>
    <col min="9485" max="9485" width="47.42578125" customWidth="1"/>
    <col min="9486" max="9489" width="0" hidden="1"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499" max="9499" width="10.140625" customWidth="1"/>
    <col min="9729" max="9736" width="0" hidden="1" customWidth="1"/>
    <col min="9737" max="9739" width="3.7109375" customWidth="1"/>
    <col min="9740" max="9740" width="12.7109375" customWidth="1"/>
    <col min="9741" max="9741" width="47.42578125" customWidth="1"/>
    <col min="9742" max="9745" width="0" hidden="1"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755" max="9755" width="10.140625" customWidth="1"/>
    <col min="9985" max="9992" width="0" hidden="1" customWidth="1"/>
    <col min="9993" max="9995" width="3.7109375" customWidth="1"/>
    <col min="9996" max="9996" width="12.7109375" customWidth="1"/>
    <col min="9997" max="9997" width="47.42578125" customWidth="1"/>
    <col min="9998" max="10001" width="0" hidden="1"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011" max="10011" width="10.140625" customWidth="1"/>
    <col min="10241" max="10248" width="0" hidden="1" customWidth="1"/>
    <col min="10249" max="10251" width="3.7109375" customWidth="1"/>
    <col min="10252" max="10252" width="12.7109375" customWidth="1"/>
    <col min="10253" max="10253" width="47.42578125" customWidth="1"/>
    <col min="10254" max="10257" width="0" hidden="1"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267" max="10267" width="10.140625" customWidth="1"/>
    <col min="10497" max="10504" width="0" hidden="1" customWidth="1"/>
    <col min="10505" max="10507" width="3.7109375" customWidth="1"/>
    <col min="10508" max="10508" width="12.7109375" customWidth="1"/>
    <col min="10509" max="10509" width="47.42578125" customWidth="1"/>
    <col min="10510" max="10513" width="0" hidden="1"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523" max="10523" width="10.140625" customWidth="1"/>
    <col min="10753" max="10760" width="0" hidden="1" customWidth="1"/>
    <col min="10761" max="10763" width="3.7109375" customWidth="1"/>
    <col min="10764" max="10764" width="12.7109375" customWidth="1"/>
    <col min="10765" max="10765" width="47.42578125" customWidth="1"/>
    <col min="10766" max="10769" width="0" hidden="1"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0779" max="10779" width="10.140625" customWidth="1"/>
    <col min="11009" max="11016" width="0" hidden="1" customWidth="1"/>
    <col min="11017" max="11019" width="3.7109375" customWidth="1"/>
    <col min="11020" max="11020" width="12.7109375" customWidth="1"/>
    <col min="11021" max="11021" width="47.42578125" customWidth="1"/>
    <col min="11022" max="11025" width="0" hidden="1"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035" max="11035" width="10.140625" customWidth="1"/>
    <col min="11265" max="11272" width="0" hidden="1" customWidth="1"/>
    <col min="11273" max="11275" width="3.7109375" customWidth="1"/>
    <col min="11276" max="11276" width="12.7109375" customWidth="1"/>
    <col min="11277" max="11277" width="47.42578125" customWidth="1"/>
    <col min="11278" max="11281" width="0" hidden="1"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291" max="11291" width="10.140625" customWidth="1"/>
    <col min="11521" max="11528" width="0" hidden="1" customWidth="1"/>
    <col min="11529" max="11531" width="3.7109375" customWidth="1"/>
    <col min="11532" max="11532" width="12.7109375" customWidth="1"/>
    <col min="11533" max="11533" width="47.42578125" customWidth="1"/>
    <col min="11534" max="11537" width="0" hidden="1"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547" max="11547" width="10.140625" customWidth="1"/>
    <col min="11777" max="11784" width="0" hidden="1" customWidth="1"/>
    <col min="11785" max="11787" width="3.7109375" customWidth="1"/>
    <col min="11788" max="11788" width="12.7109375" customWidth="1"/>
    <col min="11789" max="11789" width="47.42578125" customWidth="1"/>
    <col min="11790" max="11793" width="0" hidden="1"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1803" max="11803" width="10.140625" customWidth="1"/>
    <col min="12033" max="12040" width="0" hidden="1" customWidth="1"/>
    <col min="12041" max="12043" width="3.7109375" customWidth="1"/>
    <col min="12044" max="12044" width="12.7109375" customWidth="1"/>
    <col min="12045" max="12045" width="47.42578125" customWidth="1"/>
    <col min="12046" max="12049" width="0" hidden="1"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059" max="12059" width="10.140625" customWidth="1"/>
    <col min="12289" max="12296" width="0" hidden="1" customWidth="1"/>
    <col min="12297" max="12299" width="3.7109375" customWidth="1"/>
    <col min="12300" max="12300" width="12.7109375" customWidth="1"/>
    <col min="12301" max="12301" width="47.42578125" customWidth="1"/>
    <col min="12302" max="12305" width="0" hidden="1"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315" max="12315" width="10.140625" customWidth="1"/>
    <col min="12545" max="12552" width="0" hidden="1" customWidth="1"/>
    <col min="12553" max="12555" width="3.7109375" customWidth="1"/>
    <col min="12556" max="12556" width="12.7109375" customWidth="1"/>
    <col min="12557" max="12557" width="47.42578125" customWidth="1"/>
    <col min="12558" max="12561" width="0" hidden="1"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571" max="12571" width="10.140625" customWidth="1"/>
    <col min="12801" max="12808" width="0" hidden="1" customWidth="1"/>
    <col min="12809" max="12811" width="3.7109375" customWidth="1"/>
    <col min="12812" max="12812" width="12.7109375" customWidth="1"/>
    <col min="12813" max="12813" width="47.42578125" customWidth="1"/>
    <col min="12814" max="12817" width="0" hidden="1"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2827" max="12827" width="10.140625" customWidth="1"/>
    <col min="13057" max="13064" width="0" hidden="1" customWidth="1"/>
    <col min="13065" max="13067" width="3.7109375" customWidth="1"/>
    <col min="13068" max="13068" width="12.7109375" customWidth="1"/>
    <col min="13069" max="13069" width="47.42578125" customWidth="1"/>
    <col min="13070" max="13073" width="0" hidden="1"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083" max="13083" width="10.140625" customWidth="1"/>
    <col min="13313" max="13320" width="0" hidden="1" customWidth="1"/>
    <col min="13321" max="13323" width="3.7109375" customWidth="1"/>
    <col min="13324" max="13324" width="12.7109375" customWidth="1"/>
    <col min="13325" max="13325" width="47.42578125" customWidth="1"/>
    <col min="13326" max="13329" width="0" hidden="1"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339" max="13339" width="10.140625" customWidth="1"/>
    <col min="13569" max="13576" width="0" hidden="1" customWidth="1"/>
    <col min="13577" max="13579" width="3.7109375" customWidth="1"/>
    <col min="13580" max="13580" width="12.7109375" customWidth="1"/>
    <col min="13581" max="13581" width="47.42578125" customWidth="1"/>
    <col min="13582" max="13585" width="0" hidden="1"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595" max="13595" width="10.140625" customWidth="1"/>
    <col min="13825" max="13832" width="0" hidden="1" customWidth="1"/>
    <col min="13833" max="13835" width="3.7109375" customWidth="1"/>
    <col min="13836" max="13836" width="12.7109375" customWidth="1"/>
    <col min="13837" max="13837" width="47.42578125" customWidth="1"/>
    <col min="13838" max="13841" width="0" hidden="1"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3851" max="13851" width="10.140625" customWidth="1"/>
    <col min="14081" max="14088" width="0" hidden="1" customWidth="1"/>
    <col min="14089" max="14091" width="3.7109375" customWidth="1"/>
    <col min="14092" max="14092" width="12.7109375" customWidth="1"/>
    <col min="14093" max="14093" width="47.42578125" customWidth="1"/>
    <col min="14094" max="14097" width="0" hidden="1"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107" max="14107" width="10.140625" customWidth="1"/>
    <col min="14337" max="14344" width="0" hidden="1" customWidth="1"/>
    <col min="14345" max="14347" width="3.7109375" customWidth="1"/>
    <col min="14348" max="14348" width="12.7109375" customWidth="1"/>
    <col min="14349" max="14349" width="47.42578125" customWidth="1"/>
    <col min="14350" max="14353" width="0" hidden="1"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363" max="14363" width="10.140625" customWidth="1"/>
    <col min="14593" max="14600" width="0" hidden="1" customWidth="1"/>
    <col min="14601" max="14603" width="3.7109375" customWidth="1"/>
    <col min="14604" max="14604" width="12.7109375" customWidth="1"/>
    <col min="14605" max="14605" width="47.42578125" customWidth="1"/>
    <col min="14606" max="14609" width="0" hidden="1"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619" max="14619" width="10.140625" customWidth="1"/>
    <col min="14849" max="14856" width="0" hidden="1" customWidth="1"/>
    <col min="14857" max="14859" width="3.7109375" customWidth="1"/>
    <col min="14860" max="14860" width="12.7109375" customWidth="1"/>
    <col min="14861" max="14861" width="47.42578125" customWidth="1"/>
    <col min="14862" max="14865" width="0" hidden="1"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4875" max="14875" width="10.140625" customWidth="1"/>
    <col min="15105" max="15112" width="0" hidden="1" customWidth="1"/>
    <col min="15113" max="15115" width="3.7109375" customWidth="1"/>
    <col min="15116" max="15116" width="12.7109375" customWidth="1"/>
    <col min="15117" max="15117" width="47.42578125" customWidth="1"/>
    <col min="15118" max="15121" width="0" hidden="1"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131" max="15131" width="10.140625" customWidth="1"/>
    <col min="15361" max="15368" width="0" hidden="1" customWidth="1"/>
    <col min="15369" max="15371" width="3.7109375" customWidth="1"/>
    <col min="15372" max="15372" width="12.7109375" customWidth="1"/>
    <col min="15373" max="15373" width="47.42578125" customWidth="1"/>
    <col min="15374" max="15377" width="0" hidden="1"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387" max="15387" width="10.140625" customWidth="1"/>
    <col min="15617" max="15624" width="0" hidden="1" customWidth="1"/>
    <col min="15625" max="15627" width="3.7109375" customWidth="1"/>
    <col min="15628" max="15628" width="12.7109375" customWidth="1"/>
    <col min="15629" max="15629" width="47.42578125" customWidth="1"/>
    <col min="15630" max="15633" width="0" hidden="1"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643" max="15643" width="10.140625" customWidth="1"/>
    <col min="15873" max="15880" width="0" hidden="1" customWidth="1"/>
    <col min="15881" max="15883" width="3.7109375" customWidth="1"/>
    <col min="15884" max="15884" width="12.7109375" customWidth="1"/>
    <col min="15885" max="15885" width="47.42578125" customWidth="1"/>
    <col min="15886" max="15889" width="0" hidden="1"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5899" max="15899" width="10.140625" customWidth="1"/>
    <col min="16129" max="16136" width="0" hidden="1" customWidth="1"/>
    <col min="16137" max="16139" width="3.7109375" customWidth="1"/>
    <col min="16140" max="16140" width="12.7109375" customWidth="1"/>
    <col min="16141" max="16141" width="47.42578125" customWidth="1"/>
    <col min="16142" max="16145" width="0" hidden="1"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 min="16155" max="16155" width="10.140625" customWidth="1"/>
  </cols>
  <sheetData>
    <row r="1" spans="12:23" hidden="1"/>
    <row r="2" spans="12:23" hidden="1"/>
    <row r="3" spans="12:23" hidden="1"/>
    <row r="4" spans="12:23" ht="3" customHeight="1"/>
    <row r="5" spans="12:23" ht="22.5" customHeight="1">
      <c r="L5" s="1" t="s">
        <v>655</v>
      </c>
      <c r="M5" s="1"/>
      <c r="N5" s="1"/>
      <c r="O5" s="1"/>
      <c r="P5" s="1"/>
      <c r="Q5" s="1"/>
      <c r="R5" s="1"/>
      <c r="S5" s="1"/>
      <c r="T5" s="1"/>
    </row>
    <row r="6" spans="12:23" ht="3" customHeight="1"/>
    <row r="7" spans="12:23">
      <c r="M7" t="s">
        <v>501</v>
      </c>
      <c r="O7" s="1" t="str">
        <f>IF(NameOrPr_ch="",IF(NameOrPr="","",NameOrPr),NameOrPr_ch)</f>
        <v>Комитет по тарифам и ценовой политике ЛО</v>
      </c>
      <c r="P7" s="1"/>
      <c r="Q7" s="1"/>
      <c r="R7" s="1"/>
      <c r="S7" s="1"/>
      <c r="T7" s="1"/>
    </row>
    <row r="8" spans="12:23">
      <c r="M8" t="s">
        <v>594</v>
      </c>
      <c r="O8" s="1" t="str">
        <f>IF(datePr_ch="",IF(datePr="","",datePr),datePr_ch)</f>
        <v>25.11.2022</v>
      </c>
      <c r="P8" s="1"/>
      <c r="Q8" s="1"/>
      <c r="R8" s="1"/>
      <c r="S8" s="1"/>
      <c r="T8" s="1"/>
    </row>
    <row r="9" spans="12:23">
      <c r="M9" t="s">
        <v>593</v>
      </c>
      <c r="O9" s="1" t="str">
        <f>IF(numberPr_ch="",IF(numberPr="","",numberPr),numberPr_ch)</f>
        <v>№472-п от 25.11.2022 г.; №513-п от 28.11.2022 г.</v>
      </c>
      <c r="P9" s="1"/>
      <c r="Q9" s="1"/>
      <c r="R9" s="1"/>
      <c r="S9" s="1"/>
      <c r="T9" s="1"/>
    </row>
    <row r="10" spans="12:23">
      <c r="M10" t="s">
        <v>500</v>
      </c>
      <c r="O10" s="1" t="str">
        <f>IF(IstPub_ch="",IF(IstPub="","",IstPub),IstPub_ch)</f>
        <v>https://tarif.lenobl.ru</v>
      </c>
      <c r="P10" s="1"/>
      <c r="Q10" s="1"/>
      <c r="R10" s="1"/>
      <c r="S10" s="1"/>
      <c r="T10" s="1"/>
    </row>
    <row r="11" spans="12:23" hidden="1">
      <c r="L11" s="1"/>
      <c r="M11" s="1"/>
      <c r="O11" s="1"/>
      <c r="P11" s="1"/>
      <c r="Q11" s="1"/>
      <c r="R11" s="1"/>
      <c r="S11" s="1"/>
      <c r="T11" s="1"/>
      <c r="U11" t="s">
        <v>372</v>
      </c>
    </row>
    <row r="12" spans="12:23">
      <c r="O12" s="1"/>
      <c r="P12" s="1"/>
      <c r="Q12" s="1"/>
      <c r="R12" s="1"/>
      <c r="S12" s="1"/>
      <c r="T12" s="1"/>
      <c r="U12" s="1"/>
    </row>
    <row r="13" spans="12:23">
      <c r="L13" s="1" t="s">
        <v>453</v>
      </c>
      <c r="M13" s="1"/>
      <c r="N13" s="1"/>
      <c r="O13" s="1"/>
      <c r="P13" s="1"/>
      <c r="Q13" s="1"/>
      <c r="R13" s="1"/>
      <c r="S13" s="1"/>
      <c r="T13" s="1"/>
      <c r="U13" s="1"/>
      <c r="V13" s="1"/>
      <c r="W13" s="1" t="s">
        <v>454</v>
      </c>
    </row>
    <row r="14" spans="12:23" ht="14.25" customHeight="1">
      <c r="L14" s="1" t="s">
        <v>91</v>
      </c>
      <c r="M14" s="1" t="s">
        <v>637</v>
      </c>
      <c r="O14" s="1" t="s">
        <v>639</v>
      </c>
      <c r="P14" s="1"/>
      <c r="Q14" s="1"/>
      <c r="R14" s="1"/>
      <c r="S14" s="1"/>
      <c r="T14" s="1"/>
      <c r="U14" s="1" t="s">
        <v>340</v>
      </c>
      <c r="V14" s="1" t="s">
        <v>274</v>
      </c>
      <c r="W14" s="1"/>
    </row>
    <row r="15" spans="12:23" ht="14.25" customHeight="1">
      <c r="L15" s="1"/>
      <c r="M15" s="1"/>
      <c r="O15" s="1" t="s">
        <v>603</v>
      </c>
      <c r="P15" s="1" t="s">
        <v>270</v>
      </c>
      <c r="Q15" s="1"/>
      <c r="R15" s="1" t="s">
        <v>652</v>
      </c>
      <c r="S15" s="1"/>
      <c r="T15" s="1"/>
      <c r="U15" s="1"/>
      <c r="V15" s="1"/>
      <c r="W15" s="1"/>
    </row>
    <row r="16" spans="12:23">
      <c r="L16" s="1"/>
      <c r="M16" s="1"/>
      <c r="O16" s="1"/>
      <c r="P16" t="s">
        <v>762</v>
      </c>
      <c r="Q16" t="s">
        <v>763</v>
      </c>
      <c r="R16" t="s">
        <v>273</v>
      </c>
      <c r="S16" s="1" t="s">
        <v>272</v>
      </c>
      <c r="T16" s="1"/>
      <c r="U16" s="1"/>
      <c r="V16" s="1"/>
      <c r="W16" s="1"/>
    </row>
    <row r="17" spans="1:26">
      <c r="K17">
        <v>1</v>
      </c>
      <c r="L17" t="s">
        <v>92</v>
      </c>
      <c r="M17" t="s">
        <v>48</v>
      </c>
      <c r="N17" t="s">
        <v>48</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20</v>
      </c>
      <c r="O18" s="1"/>
      <c r="P18" s="1"/>
      <c r="Q18" s="1"/>
      <c r="R18" s="1"/>
      <c r="S18" s="1"/>
      <c r="T18" s="1"/>
      <c r="U18" s="1"/>
      <c r="V18" s="1"/>
      <c r="W18" t="s">
        <v>656</v>
      </c>
    </row>
    <row r="19" spans="1:26">
      <c r="A19" s="1"/>
      <c r="B19" s="1">
        <v>1</v>
      </c>
      <c r="L19" t="str">
        <f>mergeValue(A19) &amp;"."&amp; mergeValue(B19)</f>
        <v>1.1</v>
      </c>
      <c r="M19" t="s">
        <v>16</v>
      </c>
      <c r="O19" s="1"/>
      <c r="P19" s="1"/>
      <c r="Q19" s="1"/>
      <c r="R19" s="1"/>
      <c r="S19" s="1"/>
      <c r="T19" s="1"/>
      <c r="U19" s="1"/>
      <c r="V19" s="1"/>
      <c r="W19" t="s">
        <v>476</v>
      </c>
    </row>
    <row r="20" spans="1:26">
      <c r="A20" s="1"/>
      <c r="B20" s="1"/>
      <c r="C20" s="1">
        <v>1</v>
      </c>
      <c r="L20" t="str">
        <f>mergeValue(A20) &amp;"."&amp; mergeValue(B20)&amp;"."&amp; mergeValue(C20)</f>
        <v>1.1.1</v>
      </c>
      <c r="M20" t="s">
        <v>7</v>
      </c>
      <c r="O20" s="1"/>
      <c r="P20" s="1"/>
      <c r="Q20" s="1"/>
      <c r="R20" s="1"/>
      <c r="S20" s="1"/>
      <c r="T20" s="1"/>
      <c r="U20" s="1"/>
      <c r="V20" s="1"/>
      <c r="W20" t="s">
        <v>631</v>
      </c>
    </row>
    <row r="21" spans="1:26">
      <c r="A21" s="1"/>
      <c r="B21" s="1"/>
      <c r="C21" s="1"/>
      <c r="D21" s="1">
        <v>1</v>
      </c>
      <c r="L21" t="str">
        <f>mergeValue(A21) &amp;"."&amp; mergeValue(B21)&amp;"."&amp; mergeValue(C21)&amp;"."&amp; mergeValue(D21)</f>
        <v>1.1.1.1</v>
      </c>
      <c r="M21" t="s">
        <v>22</v>
      </c>
      <c r="O21" s="1"/>
      <c r="P21" s="1"/>
      <c r="Q21" s="1"/>
      <c r="R21" s="1"/>
      <c r="S21" s="1"/>
      <c r="T21" s="1"/>
      <c r="U21" s="1"/>
      <c r="V21" s="1"/>
      <c r="W21" t="s">
        <v>632</v>
      </c>
    </row>
    <row r="22" spans="1:26" ht="11.25" hidden="1" customHeight="1">
      <c r="A22" s="1"/>
      <c r="B22" s="1"/>
      <c r="C22" s="1"/>
      <c r="D22" s="1"/>
      <c r="E22" s="1">
        <v>1</v>
      </c>
      <c r="H22">
        <v>1</v>
      </c>
      <c r="I22" s="1">
        <v>1</v>
      </c>
    </row>
    <row r="23" spans="1:26">
      <c r="A23" s="1"/>
      <c r="B23" s="1"/>
      <c r="C23" s="1"/>
      <c r="D23" s="1"/>
      <c r="E23" s="1"/>
      <c r="F23" s="1">
        <v>1</v>
      </c>
      <c r="I23" s="1"/>
      <c r="J23" s="1">
        <v>1</v>
      </c>
      <c r="L23" t="str">
        <f>mergeValue(A23) &amp;"."&amp; mergeValue(B23)&amp;"."&amp; mergeValue(C23)&amp;"."&amp; mergeValue(D23)&amp;"."&amp;  mergeValue(F23)</f>
        <v>1.1.1.1.1</v>
      </c>
      <c r="M23" t="s">
        <v>10</v>
      </c>
      <c r="O23" s="1"/>
      <c r="P23" s="1"/>
      <c r="Q23" s="1"/>
      <c r="R23" s="1"/>
      <c r="S23" s="1"/>
      <c r="T23" s="1"/>
      <c r="U23" s="1"/>
      <c r="V23" s="1"/>
      <c r="W23" t="s">
        <v>633</v>
      </c>
      <c r="Y23" t="str">
        <f>strCheckUnique(Z23:Z26)</f>
        <v/>
      </c>
    </row>
    <row r="24" spans="1:26" ht="189" customHeight="1">
      <c r="A24" s="1"/>
      <c r="B24" s="1"/>
      <c r="C24" s="1"/>
      <c r="D24" s="1"/>
      <c r="E24" s="1"/>
      <c r="F24" s="1"/>
      <c r="G24">
        <v>1</v>
      </c>
      <c r="I24" s="1"/>
      <c r="J24" s="1"/>
      <c r="K24">
        <v>1</v>
      </c>
      <c r="L24" t="str">
        <f>mergeValue(A24) &amp;"."&amp; mergeValue(B24)&amp;"."&amp; mergeValue(C24)&amp;"."&amp; mergeValue(D24)&amp;"."&amp; mergeValue(F24)&amp;"."&amp; mergeValue(G24)</f>
        <v>1.1.1.1.1.1</v>
      </c>
      <c r="R24" s="1"/>
      <c r="S24" s="1" t="s">
        <v>83</v>
      </c>
      <c r="T24" s="1"/>
      <c r="U24" s="1" t="s">
        <v>84</v>
      </c>
      <c r="W24" s="1" t="s">
        <v>657</v>
      </c>
      <c r="X24" t="str">
        <f>strCheckDate(O25:V25)</f>
        <v/>
      </c>
      <c r="Z24" t="str">
        <f>IF(M24="","",M24 )</f>
        <v/>
      </c>
    </row>
    <row r="25" spans="1:26" hidden="1">
      <c r="A25" s="1"/>
      <c r="B25" s="1"/>
      <c r="C25" s="1"/>
      <c r="D25" s="1"/>
      <c r="E25" s="1"/>
      <c r="F25" s="1"/>
      <c r="I25" s="1"/>
      <c r="J25" s="1"/>
      <c r="Q25" t="str">
        <f>R24 &amp; "-" &amp; T24</f>
        <v>-</v>
      </c>
      <c r="R25" s="1"/>
      <c r="S25" s="1"/>
      <c r="T25" s="1"/>
      <c r="U25" s="1"/>
      <c r="W25" s="1"/>
    </row>
    <row r="26" spans="1:26" ht="15" customHeight="1">
      <c r="A26" s="1"/>
      <c r="B26" s="1"/>
      <c r="C26" s="1"/>
      <c r="D26" s="1"/>
      <c r="E26" s="1"/>
      <c r="F26" s="1"/>
      <c r="I26" s="1"/>
      <c r="J26" s="1"/>
      <c r="M26" t="s">
        <v>25</v>
      </c>
      <c r="W26" s="1"/>
    </row>
    <row r="27" spans="1:26" ht="15" customHeight="1">
      <c r="A27" s="1"/>
      <c r="B27" s="1"/>
      <c r="C27" s="1"/>
      <c r="D27" s="1"/>
      <c r="E27" s="1"/>
      <c r="I27" s="1"/>
      <c r="M27" t="s">
        <v>11</v>
      </c>
    </row>
    <row r="28" spans="1:26" ht="0.2" customHeight="1">
      <c r="A28" s="1"/>
      <c r="B28" s="1"/>
      <c r="C28" s="1"/>
      <c r="D28" s="1"/>
    </row>
    <row r="29" spans="1:26" ht="15" customHeight="1">
      <c r="A29" s="1"/>
      <c r="B29" s="1"/>
      <c r="C29" s="1"/>
      <c r="M29" t="s">
        <v>17</v>
      </c>
    </row>
    <row r="30" spans="1:26" ht="15" customHeight="1">
      <c r="A30" s="1"/>
      <c r="B30" s="1"/>
      <c r="M30" t="s">
        <v>18</v>
      </c>
    </row>
    <row r="31" spans="1:26" ht="15" customHeight="1">
      <c r="A31" s="1"/>
      <c r="M31" t="s">
        <v>19</v>
      </c>
    </row>
    <row r="32" spans="1:26" ht="15" customHeight="1">
      <c r="M32" t="s">
        <v>308</v>
      </c>
    </row>
    <row r="33" spans="12:23" ht="3" customHeight="1"/>
    <row r="34" spans="12:23" ht="123.75" customHeight="1">
      <c r="L34">
        <v>1</v>
      </c>
      <c r="M34" s="1" t="s">
        <v>658</v>
      </c>
      <c r="N34" s="1"/>
      <c r="O34" s="1"/>
      <c r="P34" s="1"/>
      <c r="Q34" s="1"/>
      <c r="R34" s="1"/>
      <c r="S34" s="1"/>
      <c r="T34" s="1"/>
      <c r="U34" s="1"/>
      <c r="V34" s="1"/>
      <c r="W34" s="1"/>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sheetPr codeName="List05_7">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182</v>
      </c>
    </row>
    <row r="2" spans="1:10">
      <c r="F2" s="1" t="s">
        <v>490</v>
      </c>
      <c r="G2" s="1"/>
      <c r="H2" s="1"/>
    </row>
    <row r="3" spans="1:10" ht="3" customHeight="1"/>
    <row r="4" spans="1:10">
      <c r="F4" s="1" t="s">
        <v>453</v>
      </c>
      <c r="G4" s="1"/>
      <c r="H4" s="1"/>
      <c r="I4" s="1" t="s">
        <v>454</v>
      </c>
    </row>
    <row r="5" spans="1:10" ht="11.25" customHeight="1">
      <c r="F5" t="s">
        <v>91</v>
      </c>
      <c r="G5" t="s">
        <v>456</v>
      </c>
      <c r="H5" t="s">
        <v>441</v>
      </c>
      <c r="I5" s="1"/>
    </row>
    <row r="6" spans="1:10" ht="12" customHeight="1">
      <c r="F6" t="s">
        <v>92</v>
      </c>
      <c r="G6">
        <v>2</v>
      </c>
      <c r="H6">
        <v>3</v>
      </c>
      <c r="I6">
        <v>4</v>
      </c>
      <c r="J6">
        <v>4</v>
      </c>
    </row>
    <row r="7" spans="1:10">
      <c r="F7">
        <v>1</v>
      </c>
      <c r="G7" t="s">
        <v>491</v>
      </c>
      <c r="H7" t="str">
        <f>IF(dateCh="","",dateCh)</f>
        <v>30.11.2022</v>
      </c>
      <c r="I7" t="s">
        <v>492</v>
      </c>
    </row>
    <row r="8" spans="1:10">
      <c r="A8" s="1">
        <v>1</v>
      </c>
      <c r="F8" t="str">
        <f>"2." &amp;mergeValue(A8)</f>
        <v>2.1</v>
      </c>
      <c r="G8" t="s">
        <v>493</v>
      </c>
      <c r="I8" t="s">
        <v>588</v>
      </c>
    </row>
    <row r="9" spans="1:10">
      <c r="A9" s="1"/>
      <c r="F9" t="str">
        <f>"3." &amp;mergeValue(A9)</f>
        <v>3.1</v>
      </c>
      <c r="G9" t="s">
        <v>494</v>
      </c>
      <c r="I9" t="s">
        <v>586</v>
      </c>
    </row>
    <row r="10" spans="1:10">
      <c r="A10" s="1"/>
      <c r="F10" t="str">
        <f>"4."&amp;mergeValue(A10)</f>
        <v>4.1</v>
      </c>
      <c r="G10" t="s">
        <v>495</v>
      </c>
      <c r="H10" t="s">
        <v>457</v>
      </c>
    </row>
    <row r="11" spans="1:10">
      <c r="A11" s="1"/>
      <c r="B11" s="1">
        <v>1</v>
      </c>
      <c r="F11" t="str">
        <f>"4."&amp;mergeValue(A11) &amp;"."&amp;mergeValue(B11)</f>
        <v>4.1.1</v>
      </c>
      <c r="G11" t="s">
        <v>590</v>
      </c>
      <c r="H11" t="str">
        <f>IF(region_name="","",region_name)</f>
        <v>Ленинградская область</v>
      </c>
      <c r="I11" t="s">
        <v>498</v>
      </c>
    </row>
    <row r="12" spans="1:10">
      <c r="A12" s="1"/>
      <c r="B12" s="1"/>
      <c r="C12" s="1">
        <v>1</v>
      </c>
      <c r="F12" t="str">
        <f>"4."&amp;mergeValue(A12) &amp;"."&amp;mergeValue(B12)&amp;"."&amp;mergeValue(C12)</f>
        <v>4.1.1.1</v>
      </c>
      <c r="G12" t="s">
        <v>496</v>
      </c>
      <c r="I12" t="s">
        <v>499</v>
      </c>
    </row>
    <row r="13" spans="1:10" ht="39" customHeight="1">
      <c r="A13" s="1"/>
      <c r="B13" s="1"/>
      <c r="C13" s="1"/>
      <c r="D13">
        <v>1</v>
      </c>
      <c r="F13" t="str">
        <f>"4."&amp;mergeValue(A13) &amp;"."&amp;mergeValue(B13)&amp;"."&amp;mergeValue(C13)&amp;"."&amp;mergeValue(D13)</f>
        <v>4.1.1.1.1</v>
      </c>
      <c r="G13" t="s">
        <v>497</v>
      </c>
      <c r="I13" s="1" t="s">
        <v>589</v>
      </c>
    </row>
    <row r="14" spans="1:10">
      <c r="A14" s="1"/>
      <c r="B14" s="1"/>
      <c r="C14" s="1"/>
      <c r="G14" t="s">
        <v>4</v>
      </c>
      <c r="I14" s="1"/>
    </row>
    <row r="15" spans="1:10">
      <c r="A15" s="1"/>
      <c r="B15" s="1"/>
      <c r="G15" t="s">
        <v>402</v>
      </c>
    </row>
    <row r="16" spans="1:10">
      <c r="A16" s="1"/>
      <c r="G16" t="s">
        <v>505</v>
      </c>
    </row>
    <row r="17" spans="7:8">
      <c r="G17" t="s">
        <v>504</v>
      </c>
    </row>
    <row r="18" spans="7:8" ht="3" customHeight="1"/>
    <row r="19" spans="7:8" ht="15" customHeight="1">
      <c r="G19" s="1" t="s">
        <v>591</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sheetPr codeName="List06_7">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2" hidden="1" customWidth="1"/>
    <col min="15"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57" max="264" width="0" hidden="1" customWidth="1"/>
    <col min="265" max="267" width="3.7109375" customWidth="1"/>
    <col min="268" max="268" width="12.7109375" customWidth="1"/>
    <col min="269" max="269" width="47.42578125" customWidth="1"/>
    <col min="270" max="273" width="0" hidden="1"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513" max="520" width="0" hidden="1" customWidth="1"/>
    <col min="521" max="523" width="3.7109375" customWidth="1"/>
    <col min="524" max="524" width="12.7109375" customWidth="1"/>
    <col min="525" max="525" width="47.42578125" customWidth="1"/>
    <col min="526" max="529" width="0" hidden="1"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769" max="776" width="0" hidden="1" customWidth="1"/>
    <col min="777" max="779" width="3.7109375" customWidth="1"/>
    <col min="780" max="780" width="12.7109375" customWidth="1"/>
    <col min="781" max="781" width="47.42578125" customWidth="1"/>
    <col min="782" max="785" width="0" hidden="1"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1025" max="1032" width="0" hidden="1" customWidth="1"/>
    <col min="1033" max="1035" width="3.7109375" customWidth="1"/>
    <col min="1036" max="1036" width="12.7109375" customWidth="1"/>
    <col min="1037" max="1037" width="47.42578125" customWidth="1"/>
    <col min="1038" max="1041" width="0" hidden="1"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281" max="1288" width="0" hidden="1" customWidth="1"/>
    <col min="1289" max="1291" width="3.7109375" customWidth="1"/>
    <col min="1292" max="1292" width="12.7109375" customWidth="1"/>
    <col min="1293" max="1293" width="47.42578125" customWidth="1"/>
    <col min="1294" max="1297" width="0" hidden="1"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537" max="1544" width="0" hidden="1" customWidth="1"/>
    <col min="1545" max="1547" width="3.7109375" customWidth="1"/>
    <col min="1548" max="1548" width="12.7109375" customWidth="1"/>
    <col min="1549" max="1549" width="47.42578125" customWidth="1"/>
    <col min="1550" max="1553" width="0" hidden="1"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793" max="1800" width="0" hidden="1" customWidth="1"/>
    <col min="1801" max="1803" width="3.7109375" customWidth="1"/>
    <col min="1804" max="1804" width="12.7109375" customWidth="1"/>
    <col min="1805" max="1805" width="47.42578125" customWidth="1"/>
    <col min="1806" max="1809" width="0" hidden="1"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2049" max="2056" width="0" hidden="1" customWidth="1"/>
    <col min="2057" max="2059" width="3.7109375" customWidth="1"/>
    <col min="2060" max="2060" width="12.7109375" customWidth="1"/>
    <col min="2061" max="2061" width="47.42578125" customWidth="1"/>
    <col min="2062" max="2065" width="0" hidden="1"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305" max="2312" width="0" hidden="1" customWidth="1"/>
    <col min="2313" max="2315" width="3.7109375" customWidth="1"/>
    <col min="2316" max="2316" width="12.7109375" customWidth="1"/>
    <col min="2317" max="2317" width="47.42578125" customWidth="1"/>
    <col min="2318" max="2321" width="0" hidden="1"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561" max="2568" width="0" hidden="1" customWidth="1"/>
    <col min="2569" max="2571" width="3.7109375" customWidth="1"/>
    <col min="2572" max="2572" width="12.7109375" customWidth="1"/>
    <col min="2573" max="2573" width="47.42578125" customWidth="1"/>
    <col min="2574" max="2577" width="0" hidden="1"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817" max="2824" width="0" hidden="1" customWidth="1"/>
    <col min="2825" max="2827" width="3.7109375" customWidth="1"/>
    <col min="2828" max="2828" width="12.7109375" customWidth="1"/>
    <col min="2829" max="2829" width="47.42578125" customWidth="1"/>
    <col min="2830" max="2833" width="0" hidden="1"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3073" max="3080" width="0" hidden="1" customWidth="1"/>
    <col min="3081" max="3083" width="3.7109375" customWidth="1"/>
    <col min="3084" max="3084" width="12.7109375" customWidth="1"/>
    <col min="3085" max="3085" width="47.42578125" customWidth="1"/>
    <col min="3086" max="3089" width="0" hidden="1"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329" max="3336" width="0" hidden="1" customWidth="1"/>
    <col min="3337" max="3339" width="3.7109375" customWidth="1"/>
    <col min="3340" max="3340" width="12.7109375" customWidth="1"/>
    <col min="3341" max="3341" width="47.42578125" customWidth="1"/>
    <col min="3342" max="3345" width="0" hidden="1"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585" max="3592" width="0" hidden="1" customWidth="1"/>
    <col min="3593" max="3595" width="3.7109375" customWidth="1"/>
    <col min="3596" max="3596" width="12.7109375" customWidth="1"/>
    <col min="3597" max="3597" width="47.42578125" customWidth="1"/>
    <col min="3598" max="3601" width="0" hidden="1"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841" max="3848" width="0" hidden="1" customWidth="1"/>
    <col min="3849" max="3851" width="3.7109375" customWidth="1"/>
    <col min="3852" max="3852" width="12.7109375" customWidth="1"/>
    <col min="3853" max="3853" width="47.42578125" customWidth="1"/>
    <col min="3854" max="3857" width="0" hidden="1"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4097" max="4104" width="0" hidden="1" customWidth="1"/>
    <col min="4105" max="4107" width="3.7109375" customWidth="1"/>
    <col min="4108" max="4108" width="12.7109375" customWidth="1"/>
    <col min="4109" max="4109" width="47.42578125" customWidth="1"/>
    <col min="4110" max="4113" width="0" hidden="1"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353" max="4360" width="0" hidden="1" customWidth="1"/>
    <col min="4361" max="4363" width="3.7109375" customWidth="1"/>
    <col min="4364" max="4364" width="12.7109375" customWidth="1"/>
    <col min="4365" max="4365" width="47.42578125" customWidth="1"/>
    <col min="4366" max="4369" width="0" hidden="1"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609" max="4616" width="0" hidden="1" customWidth="1"/>
    <col min="4617" max="4619" width="3.7109375" customWidth="1"/>
    <col min="4620" max="4620" width="12.7109375" customWidth="1"/>
    <col min="4621" max="4621" width="47.42578125" customWidth="1"/>
    <col min="4622" max="4625" width="0" hidden="1"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865" max="4872" width="0" hidden="1" customWidth="1"/>
    <col min="4873" max="4875" width="3.7109375" customWidth="1"/>
    <col min="4876" max="4876" width="12.7109375" customWidth="1"/>
    <col min="4877" max="4877" width="47.42578125" customWidth="1"/>
    <col min="4878" max="4881" width="0" hidden="1"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5121" max="5128" width="0" hidden="1" customWidth="1"/>
    <col min="5129" max="5131" width="3.7109375" customWidth="1"/>
    <col min="5132" max="5132" width="12.7109375" customWidth="1"/>
    <col min="5133" max="5133" width="47.42578125" customWidth="1"/>
    <col min="5134" max="5137" width="0" hidden="1"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377" max="5384" width="0" hidden="1" customWidth="1"/>
    <col min="5385" max="5387" width="3.7109375" customWidth="1"/>
    <col min="5388" max="5388" width="12.7109375" customWidth="1"/>
    <col min="5389" max="5389" width="47.42578125" customWidth="1"/>
    <col min="5390" max="5393" width="0" hidden="1"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633" max="5640" width="0" hidden="1" customWidth="1"/>
    <col min="5641" max="5643" width="3.7109375" customWidth="1"/>
    <col min="5644" max="5644" width="12.7109375" customWidth="1"/>
    <col min="5645" max="5645" width="47.42578125" customWidth="1"/>
    <col min="5646" max="5649" width="0" hidden="1"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889" max="5896" width="0" hidden="1" customWidth="1"/>
    <col min="5897" max="5899" width="3.7109375" customWidth="1"/>
    <col min="5900" max="5900" width="12.7109375" customWidth="1"/>
    <col min="5901" max="5901" width="47.42578125" customWidth="1"/>
    <col min="5902" max="5905" width="0" hidden="1"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6145" max="6152" width="0" hidden="1" customWidth="1"/>
    <col min="6153" max="6155" width="3.7109375" customWidth="1"/>
    <col min="6156" max="6156" width="12.7109375" customWidth="1"/>
    <col min="6157" max="6157" width="47.42578125" customWidth="1"/>
    <col min="6158" max="6161" width="0" hidden="1"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401" max="6408" width="0" hidden="1" customWidth="1"/>
    <col min="6409" max="6411" width="3.7109375" customWidth="1"/>
    <col min="6412" max="6412" width="12.7109375" customWidth="1"/>
    <col min="6413" max="6413" width="47.42578125" customWidth="1"/>
    <col min="6414" max="6417" width="0" hidden="1"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657" max="6664" width="0" hidden="1" customWidth="1"/>
    <col min="6665" max="6667" width="3.7109375" customWidth="1"/>
    <col min="6668" max="6668" width="12.7109375" customWidth="1"/>
    <col min="6669" max="6669" width="47.42578125" customWidth="1"/>
    <col min="6670" max="6673" width="0" hidden="1"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913" max="6920" width="0" hidden="1" customWidth="1"/>
    <col min="6921" max="6923" width="3.7109375" customWidth="1"/>
    <col min="6924" max="6924" width="12.7109375" customWidth="1"/>
    <col min="6925" max="6925" width="47.42578125" customWidth="1"/>
    <col min="6926" max="6929" width="0" hidden="1"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7169" max="7176" width="0" hidden="1" customWidth="1"/>
    <col min="7177" max="7179" width="3.7109375" customWidth="1"/>
    <col min="7180" max="7180" width="12.7109375" customWidth="1"/>
    <col min="7181" max="7181" width="47.42578125" customWidth="1"/>
    <col min="7182" max="7185" width="0" hidden="1"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425" max="7432" width="0" hidden="1" customWidth="1"/>
    <col min="7433" max="7435" width="3.7109375" customWidth="1"/>
    <col min="7436" max="7436" width="12.7109375" customWidth="1"/>
    <col min="7437" max="7437" width="47.42578125" customWidth="1"/>
    <col min="7438" max="7441" width="0" hidden="1"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681" max="7688" width="0" hidden="1" customWidth="1"/>
    <col min="7689" max="7691" width="3.7109375" customWidth="1"/>
    <col min="7692" max="7692" width="12.7109375" customWidth="1"/>
    <col min="7693" max="7693" width="47.42578125" customWidth="1"/>
    <col min="7694" max="7697" width="0" hidden="1"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937" max="7944" width="0" hidden="1" customWidth="1"/>
    <col min="7945" max="7947" width="3.7109375" customWidth="1"/>
    <col min="7948" max="7948" width="12.7109375" customWidth="1"/>
    <col min="7949" max="7949" width="47.42578125" customWidth="1"/>
    <col min="7950" max="7953" width="0" hidden="1"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8193" max="8200" width="0" hidden="1" customWidth="1"/>
    <col min="8201" max="8203" width="3.7109375" customWidth="1"/>
    <col min="8204" max="8204" width="12.7109375" customWidth="1"/>
    <col min="8205" max="8205" width="47.42578125" customWidth="1"/>
    <col min="8206" max="8209" width="0" hidden="1"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449" max="8456" width="0" hidden="1" customWidth="1"/>
    <col min="8457" max="8459" width="3.7109375" customWidth="1"/>
    <col min="8460" max="8460" width="12.7109375" customWidth="1"/>
    <col min="8461" max="8461" width="47.42578125" customWidth="1"/>
    <col min="8462" max="8465" width="0" hidden="1"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705" max="8712" width="0" hidden="1" customWidth="1"/>
    <col min="8713" max="8715" width="3.7109375" customWidth="1"/>
    <col min="8716" max="8716" width="12.7109375" customWidth="1"/>
    <col min="8717" max="8717" width="47.42578125" customWidth="1"/>
    <col min="8718" max="8721" width="0" hidden="1"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961" max="8968" width="0" hidden="1" customWidth="1"/>
    <col min="8969" max="8971" width="3.7109375" customWidth="1"/>
    <col min="8972" max="8972" width="12.7109375" customWidth="1"/>
    <col min="8973" max="8973" width="47.42578125" customWidth="1"/>
    <col min="8974" max="8977" width="0" hidden="1"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9217" max="9224" width="0" hidden="1" customWidth="1"/>
    <col min="9225" max="9227" width="3.7109375" customWidth="1"/>
    <col min="9228" max="9228" width="12.7109375" customWidth="1"/>
    <col min="9229" max="9229" width="47.42578125" customWidth="1"/>
    <col min="9230" max="9233" width="0" hidden="1"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473" max="9480" width="0" hidden="1" customWidth="1"/>
    <col min="9481" max="9483" width="3.7109375" customWidth="1"/>
    <col min="9484" max="9484" width="12.7109375" customWidth="1"/>
    <col min="9485" max="9485" width="47.42578125" customWidth="1"/>
    <col min="9486" max="9489" width="0" hidden="1"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729" max="9736" width="0" hidden="1" customWidth="1"/>
    <col min="9737" max="9739" width="3.7109375" customWidth="1"/>
    <col min="9740" max="9740" width="12.7109375" customWidth="1"/>
    <col min="9741" max="9741" width="47.42578125" customWidth="1"/>
    <col min="9742" max="9745" width="0" hidden="1"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985" max="9992" width="0" hidden="1" customWidth="1"/>
    <col min="9993" max="9995" width="3.7109375" customWidth="1"/>
    <col min="9996" max="9996" width="12.7109375" customWidth="1"/>
    <col min="9997" max="9997" width="47.42578125" customWidth="1"/>
    <col min="9998" max="10001" width="0" hidden="1"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241" max="10248" width="0" hidden="1" customWidth="1"/>
    <col min="10249" max="10251" width="3.7109375" customWidth="1"/>
    <col min="10252" max="10252" width="12.7109375" customWidth="1"/>
    <col min="10253" max="10253" width="47.42578125" customWidth="1"/>
    <col min="10254" max="10257" width="0" hidden="1"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497" max="10504" width="0" hidden="1" customWidth="1"/>
    <col min="10505" max="10507" width="3.7109375" customWidth="1"/>
    <col min="10508" max="10508" width="12.7109375" customWidth="1"/>
    <col min="10509" max="10509" width="47.42578125" customWidth="1"/>
    <col min="10510" max="10513" width="0" hidden="1"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753" max="10760" width="0" hidden="1" customWidth="1"/>
    <col min="10761" max="10763" width="3.7109375" customWidth="1"/>
    <col min="10764" max="10764" width="12.7109375" customWidth="1"/>
    <col min="10765" max="10765" width="47.42578125" customWidth="1"/>
    <col min="10766" max="10769" width="0" hidden="1"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1009" max="11016" width="0" hidden="1" customWidth="1"/>
    <col min="11017" max="11019" width="3.7109375" customWidth="1"/>
    <col min="11020" max="11020" width="12.7109375" customWidth="1"/>
    <col min="11021" max="11021" width="47.42578125" customWidth="1"/>
    <col min="11022" max="11025" width="0" hidden="1"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265" max="11272" width="0" hidden="1" customWidth="1"/>
    <col min="11273" max="11275" width="3.7109375" customWidth="1"/>
    <col min="11276" max="11276" width="12.7109375" customWidth="1"/>
    <col min="11277" max="11277" width="47.42578125" customWidth="1"/>
    <col min="11278" max="11281" width="0" hidden="1"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521" max="11528" width="0" hidden="1" customWidth="1"/>
    <col min="11529" max="11531" width="3.7109375" customWidth="1"/>
    <col min="11532" max="11532" width="12.7109375" customWidth="1"/>
    <col min="11533" max="11533" width="47.42578125" customWidth="1"/>
    <col min="11534" max="11537" width="0" hidden="1"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777" max="11784" width="0" hidden="1" customWidth="1"/>
    <col min="11785" max="11787" width="3.7109375" customWidth="1"/>
    <col min="11788" max="11788" width="12.7109375" customWidth="1"/>
    <col min="11789" max="11789" width="47.42578125" customWidth="1"/>
    <col min="11790" max="11793" width="0" hidden="1"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2033" max="12040" width="0" hidden="1" customWidth="1"/>
    <col min="12041" max="12043" width="3.7109375" customWidth="1"/>
    <col min="12044" max="12044" width="12.7109375" customWidth="1"/>
    <col min="12045" max="12045" width="47.42578125" customWidth="1"/>
    <col min="12046" max="12049" width="0" hidden="1"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289" max="12296" width="0" hidden="1" customWidth="1"/>
    <col min="12297" max="12299" width="3.7109375" customWidth="1"/>
    <col min="12300" max="12300" width="12.7109375" customWidth="1"/>
    <col min="12301" max="12301" width="47.42578125" customWidth="1"/>
    <col min="12302" max="12305" width="0" hidden="1"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545" max="12552" width="0" hidden="1" customWidth="1"/>
    <col min="12553" max="12555" width="3.7109375" customWidth="1"/>
    <col min="12556" max="12556" width="12.7109375" customWidth="1"/>
    <col min="12557" max="12557" width="47.42578125" customWidth="1"/>
    <col min="12558" max="12561" width="0" hidden="1"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801" max="12808" width="0" hidden="1" customWidth="1"/>
    <col min="12809" max="12811" width="3.7109375" customWidth="1"/>
    <col min="12812" max="12812" width="12.7109375" customWidth="1"/>
    <col min="12813" max="12813" width="47.42578125" customWidth="1"/>
    <col min="12814" max="12817" width="0" hidden="1"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3057" max="13064" width="0" hidden="1" customWidth="1"/>
    <col min="13065" max="13067" width="3.7109375" customWidth="1"/>
    <col min="13068" max="13068" width="12.7109375" customWidth="1"/>
    <col min="13069" max="13069" width="47.42578125" customWidth="1"/>
    <col min="13070" max="13073" width="0" hidden="1"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313" max="13320" width="0" hidden="1" customWidth="1"/>
    <col min="13321" max="13323" width="3.7109375" customWidth="1"/>
    <col min="13324" max="13324" width="12.7109375" customWidth="1"/>
    <col min="13325" max="13325" width="47.42578125" customWidth="1"/>
    <col min="13326" max="13329" width="0" hidden="1"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569" max="13576" width="0" hidden="1" customWidth="1"/>
    <col min="13577" max="13579" width="3.7109375" customWidth="1"/>
    <col min="13580" max="13580" width="12.7109375" customWidth="1"/>
    <col min="13581" max="13581" width="47.42578125" customWidth="1"/>
    <col min="13582" max="13585" width="0" hidden="1"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825" max="13832" width="0" hidden="1" customWidth="1"/>
    <col min="13833" max="13835" width="3.7109375" customWidth="1"/>
    <col min="13836" max="13836" width="12.7109375" customWidth="1"/>
    <col min="13837" max="13837" width="47.42578125" customWidth="1"/>
    <col min="13838" max="13841" width="0" hidden="1"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4081" max="14088" width="0" hidden="1" customWidth="1"/>
    <col min="14089" max="14091" width="3.7109375" customWidth="1"/>
    <col min="14092" max="14092" width="12.7109375" customWidth="1"/>
    <col min="14093" max="14093" width="47.42578125" customWidth="1"/>
    <col min="14094" max="14097" width="0" hidden="1"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337" max="14344" width="0" hidden="1" customWidth="1"/>
    <col min="14345" max="14347" width="3.7109375" customWidth="1"/>
    <col min="14348" max="14348" width="12.7109375" customWidth="1"/>
    <col min="14349" max="14349" width="47.42578125" customWidth="1"/>
    <col min="14350" max="14353" width="0" hidden="1"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593" max="14600" width="0" hidden="1" customWidth="1"/>
    <col min="14601" max="14603" width="3.7109375" customWidth="1"/>
    <col min="14604" max="14604" width="12.7109375" customWidth="1"/>
    <col min="14605" max="14605" width="47.42578125" customWidth="1"/>
    <col min="14606" max="14609" width="0" hidden="1"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849" max="14856" width="0" hidden="1" customWidth="1"/>
    <col min="14857" max="14859" width="3.7109375" customWidth="1"/>
    <col min="14860" max="14860" width="12.7109375" customWidth="1"/>
    <col min="14861" max="14861" width="47.42578125" customWidth="1"/>
    <col min="14862" max="14865" width="0" hidden="1"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5105" max="15112" width="0" hidden="1" customWidth="1"/>
    <col min="15113" max="15115" width="3.7109375" customWidth="1"/>
    <col min="15116" max="15116" width="12.7109375" customWidth="1"/>
    <col min="15117" max="15117" width="47.42578125" customWidth="1"/>
    <col min="15118" max="15121" width="0" hidden="1"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361" max="15368" width="0" hidden="1" customWidth="1"/>
    <col min="15369" max="15371" width="3.7109375" customWidth="1"/>
    <col min="15372" max="15372" width="12.7109375" customWidth="1"/>
    <col min="15373" max="15373" width="47.42578125" customWidth="1"/>
    <col min="15374" max="15377" width="0" hidden="1"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617" max="15624" width="0" hidden="1" customWidth="1"/>
    <col min="15625" max="15627" width="3.7109375" customWidth="1"/>
    <col min="15628" max="15628" width="12.7109375" customWidth="1"/>
    <col min="15629" max="15629" width="47.42578125" customWidth="1"/>
    <col min="15630" max="15633" width="0" hidden="1"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873" max="15880" width="0" hidden="1" customWidth="1"/>
    <col min="15881" max="15883" width="3.7109375" customWidth="1"/>
    <col min="15884" max="15884" width="12.7109375" customWidth="1"/>
    <col min="15885" max="15885" width="47.42578125" customWidth="1"/>
    <col min="15886" max="15889" width="0" hidden="1"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6129" max="16136" width="0" hidden="1" customWidth="1"/>
    <col min="16137" max="16139" width="3.7109375" customWidth="1"/>
    <col min="16140" max="16140" width="12.7109375" customWidth="1"/>
    <col min="16141" max="16141" width="47.42578125" customWidth="1"/>
    <col min="16142" max="16145" width="0" hidden="1"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s>
  <sheetData>
    <row r="1" spans="12:23" hidden="1"/>
    <row r="2" spans="12:23" hidden="1"/>
    <row r="3" spans="12:23" hidden="1"/>
    <row r="4" spans="12:23" ht="3" customHeight="1"/>
    <row r="5" spans="12:23" ht="22.5" customHeight="1">
      <c r="L5" s="1" t="s">
        <v>655</v>
      </c>
      <c r="M5" s="1"/>
      <c r="N5" s="1"/>
      <c r="O5" s="1"/>
      <c r="P5" s="1"/>
      <c r="Q5" s="1"/>
      <c r="R5" s="1"/>
      <c r="S5" s="1"/>
      <c r="T5" s="1"/>
    </row>
    <row r="6" spans="12:23" ht="3" customHeight="1"/>
    <row r="7" spans="12:23">
      <c r="M7" t="s">
        <v>501</v>
      </c>
      <c r="O7" s="1" t="str">
        <f>IF(NameOrPr_ch="",IF(NameOrPr="","",NameOrPr),NameOrPr_ch)</f>
        <v>Комитет по тарифам и ценовой политике ЛО</v>
      </c>
      <c r="P7" s="1"/>
      <c r="Q7" s="1"/>
      <c r="R7" s="1"/>
      <c r="S7" s="1"/>
      <c r="T7" s="1"/>
    </row>
    <row r="8" spans="12:23">
      <c r="M8" t="s">
        <v>594</v>
      </c>
      <c r="O8" s="1" t="str">
        <f>IF(datePr_ch="",IF(datePr="","",datePr),datePr_ch)</f>
        <v>25.11.2022</v>
      </c>
      <c r="P8" s="1"/>
      <c r="Q8" s="1"/>
      <c r="R8" s="1"/>
      <c r="S8" s="1"/>
      <c r="T8" s="1"/>
    </row>
    <row r="9" spans="12:23">
      <c r="M9" t="s">
        <v>593</v>
      </c>
      <c r="O9" s="1" t="str">
        <f>IF(numberPr_ch="",IF(numberPr="","",numberPr),numberPr_ch)</f>
        <v>№472-п от 25.11.2022 г.; №513-п от 28.11.2022 г.</v>
      </c>
      <c r="P9" s="1"/>
      <c r="Q9" s="1"/>
      <c r="R9" s="1"/>
      <c r="S9" s="1"/>
      <c r="T9" s="1"/>
    </row>
    <row r="10" spans="12:23">
      <c r="M10" t="s">
        <v>500</v>
      </c>
      <c r="O10" s="1" t="str">
        <f>IF(IstPub_ch="",IF(IstPub="","",IstPub),IstPub_ch)</f>
        <v>https://tarif.lenobl.ru</v>
      </c>
      <c r="P10" s="1"/>
      <c r="Q10" s="1"/>
      <c r="R10" s="1"/>
      <c r="S10" s="1"/>
      <c r="T10" s="1"/>
    </row>
    <row r="11" spans="12:23" hidden="1">
      <c r="U11" t="s">
        <v>372</v>
      </c>
    </row>
    <row r="12" spans="12:23" ht="15" customHeight="1">
      <c r="O12" s="1"/>
      <c r="P12" s="1"/>
      <c r="Q12" s="1"/>
      <c r="R12" s="1"/>
      <c r="S12" s="1"/>
      <c r="T12" s="1"/>
      <c r="U12" s="1"/>
    </row>
    <row r="13" spans="12:23">
      <c r="L13" s="1" t="s">
        <v>453</v>
      </c>
      <c r="M13" s="1"/>
      <c r="N13" s="1"/>
      <c r="O13" s="1"/>
      <c r="P13" s="1"/>
      <c r="Q13" s="1"/>
      <c r="R13" s="1"/>
      <c r="S13" s="1"/>
      <c r="T13" s="1"/>
      <c r="U13" s="1"/>
      <c r="V13" s="1"/>
      <c r="W13" s="1" t="s">
        <v>454</v>
      </c>
    </row>
    <row r="14" spans="12:23" ht="14.25" customHeight="1">
      <c r="L14" s="1" t="s">
        <v>91</v>
      </c>
      <c r="M14" s="1" t="s">
        <v>637</v>
      </c>
      <c r="O14" s="1" t="s">
        <v>639</v>
      </c>
      <c r="P14" s="1"/>
      <c r="Q14" s="1"/>
      <c r="R14" s="1"/>
      <c r="S14" s="1"/>
      <c r="T14" s="1"/>
      <c r="U14" s="1" t="s">
        <v>340</v>
      </c>
      <c r="V14" s="1" t="s">
        <v>274</v>
      </c>
      <c r="W14" s="1"/>
    </row>
    <row r="15" spans="12:23" ht="14.25" customHeight="1">
      <c r="L15" s="1"/>
      <c r="M15" s="1"/>
      <c r="O15" s="1" t="s">
        <v>769</v>
      </c>
      <c r="P15" s="1" t="s">
        <v>270</v>
      </c>
      <c r="Q15" s="1"/>
      <c r="R15" s="1" t="s">
        <v>652</v>
      </c>
      <c r="S15" s="1"/>
      <c r="T15" s="1"/>
      <c r="U15" s="1"/>
      <c r="V15" s="1"/>
      <c r="W15" s="1"/>
    </row>
    <row r="16" spans="12:23">
      <c r="L16" s="1"/>
      <c r="M16" s="1"/>
      <c r="O16" s="1"/>
      <c r="P16" t="s">
        <v>762</v>
      </c>
      <c r="Q16" t="s">
        <v>763</v>
      </c>
      <c r="R16" t="s">
        <v>273</v>
      </c>
      <c r="S16" s="1" t="s">
        <v>272</v>
      </c>
      <c r="T16" s="1"/>
      <c r="U16" s="1"/>
      <c r="V16" s="1"/>
      <c r="W16" s="1"/>
    </row>
    <row r="17" spans="1:26">
      <c r="K17">
        <v>1</v>
      </c>
      <c r="L17" t="s">
        <v>92</v>
      </c>
      <c r="M17" t="s">
        <v>48</v>
      </c>
      <c r="N17" t="s">
        <v>48</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20</v>
      </c>
      <c r="O18" s="1"/>
      <c r="P18" s="1"/>
      <c r="Q18" s="1"/>
      <c r="R18" s="1"/>
      <c r="S18" s="1"/>
      <c r="T18" s="1"/>
      <c r="U18" s="1"/>
      <c r="V18" s="1"/>
      <c r="W18" t="s">
        <v>656</v>
      </c>
    </row>
    <row r="19" spans="1:26">
      <c r="A19" s="1"/>
      <c r="B19" s="1">
        <v>1</v>
      </c>
      <c r="L19" t="str">
        <f>mergeValue(A19) &amp;"."&amp; mergeValue(B19)</f>
        <v>1.1</v>
      </c>
      <c r="M19" t="s">
        <v>16</v>
      </c>
      <c r="O19" s="1"/>
      <c r="P19" s="1"/>
      <c r="Q19" s="1"/>
      <c r="R19" s="1"/>
      <c r="S19" s="1"/>
      <c r="T19" s="1"/>
      <c r="U19" s="1"/>
      <c r="V19" s="1"/>
      <c r="W19" t="s">
        <v>476</v>
      </c>
    </row>
    <row r="20" spans="1:26">
      <c r="A20" s="1"/>
      <c r="B20" s="1"/>
      <c r="C20" s="1">
        <v>1</v>
      </c>
      <c r="L20" t="str">
        <f>mergeValue(A20) &amp;"."&amp; mergeValue(B20)&amp;"."&amp; mergeValue(C20)</f>
        <v>1.1.1</v>
      </c>
      <c r="M20" t="s">
        <v>7</v>
      </c>
      <c r="O20" s="1"/>
      <c r="P20" s="1"/>
      <c r="Q20" s="1"/>
      <c r="R20" s="1"/>
      <c r="S20" s="1"/>
      <c r="T20" s="1"/>
      <c r="U20" s="1"/>
      <c r="V20" s="1"/>
      <c r="W20" t="s">
        <v>631</v>
      </c>
    </row>
    <row r="21" spans="1:26">
      <c r="A21" s="1"/>
      <c r="B21" s="1"/>
      <c r="C21" s="1"/>
      <c r="D21" s="1">
        <v>1</v>
      </c>
      <c r="L21" t="str">
        <f>mergeValue(A21) &amp;"."&amp; mergeValue(B21)&amp;"."&amp; mergeValue(C21)&amp;"."&amp; mergeValue(D21)</f>
        <v>1.1.1.1</v>
      </c>
      <c r="M21" t="s">
        <v>22</v>
      </c>
      <c r="O21" s="1"/>
      <c r="P21" s="1"/>
      <c r="Q21" s="1"/>
      <c r="R21" s="1"/>
      <c r="S21" s="1"/>
      <c r="T21" s="1"/>
      <c r="U21" s="1"/>
      <c r="V21" s="1"/>
      <c r="W21" t="s">
        <v>632</v>
      </c>
    </row>
    <row r="22" spans="1:26" ht="11.25" hidden="1" customHeight="1">
      <c r="A22" s="1"/>
      <c r="B22" s="1"/>
      <c r="C22" s="1"/>
      <c r="D22" s="1"/>
      <c r="E22" s="1">
        <v>1</v>
      </c>
      <c r="H22">
        <v>1</v>
      </c>
      <c r="I22" s="1">
        <v>1</v>
      </c>
    </row>
    <row r="23" spans="1:26">
      <c r="A23" s="1"/>
      <c r="B23" s="1"/>
      <c r="C23" s="1"/>
      <c r="D23" s="1"/>
      <c r="E23" s="1"/>
      <c r="F23" s="1">
        <v>1</v>
      </c>
      <c r="I23" s="1"/>
      <c r="J23" s="1">
        <v>1</v>
      </c>
      <c r="L23" t="str">
        <f>mergeValue(A23) &amp;"."&amp; mergeValue(B23)&amp;"."&amp; mergeValue(C23)&amp;"."&amp; mergeValue(D23)&amp;"."&amp;  mergeValue(F23)</f>
        <v>1.1.1.1.1</v>
      </c>
      <c r="M23" t="s">
        <v>10</v>
      </c>
      <c r="O23" s="1"/>
      <c r="P23" s="1"/>
      <c r="Q23" s="1"/>
      <c r="R23" s="1"/>
      <c r="S23" s="1"/>
      <c r="T23" s="1"/>
      <c r="U23" s="1"/>
      <c r="V23" s="1"/>
      <c r="W23" t="s">
        <v>633</v>
      </c>
      <c r="Y23" t="str">
        <f>strCheckUnique(Z23:Z26)</f>
        <v/>
      </c>
    </row>
    <row r="24" spans="1:26" ht="189" customHeight="1">
      <c r="A24" s="1"/>
      <c r="B24" s="1"/>
      <c r="C24" s="1"/>
      <c r="D24" s="1"/>
      <c r="E24" s="1"/>
      <c r="F24" s="1"/>
      <c r="G24">
        <v>1</v>
      </c>
      <c r="I24" s="1"/>
      <c r="J24" s="1"/>
      <c r="K24">
        <v>1</v>
      </c>
      <c r="L24" t="str">
        <f>mergeValue(A24) &amp;"."&amp; mergeValue(B24)&amp;"."&amp; mergeValue(C24)&amp;"."&amp; mergeValue(D24)&amp;"."&amp; mergeValue(F24)&amp;"."&amp; mergeValue(G24)</f>
        <v>1.1.1.1.1.1</v>
      </c>
      <c r="R24" s="1"/>
      <c r="S24" s="1" t="s">
        <v>83</v>
      </c>
      <c r="T24" s="1"/>
      <c r="U24" s="1" t="s">
        <v>84</v>
      </c>
      <c r="W24" s="1" t="s">
        <v>657</v>
      </c>
      <c r="X24" t="str">
        <f>strCheckDate(O25:V25)</f>
        <v/>
      </c>
      <c r="Z24" t="str">
        <f>IF(M24="","",M24 )</f>
        <v/>
      </c>
    </row>
    <row r="25" spans="1:26" hidden="1">
      <c r="A25" s="1"/>
      <c r="B25" s="1"/>
      <c r="C25" s="1"/>
      <c r="D25" s="1"/>
      <c r="E25" s="1"/>
      <c r="F25" s="1"/>
      <c r="I25" s="1"/>
      <c r="J25" s="1"/>
      <c r="Q25" t="str">
        <f>R24 &amp; "-" &amp; T24</f>
        <v>-</v>
      </c>
      <c r="R25" s="1"/>
      <c r="S25" s="1"/>
      <c r="T25" s="1"/>
      <c r="U25" s="1"/>
      <c r="W25" s="1"/>
    </row>
    <row r="26" spans="1:26" ht="15" customHeight="1">
      <c r="A26" s="1"/>
      <c r="B26" s="1"/>
      <c r="C26" s="1"/>
      <c r="D26" s="1"/>
      <c r="E26" s="1"/>
      <c r="F26" s="1"/>
      <c r="I26" s="1"/>
      <c r="J26" s="1"/>
      <c r="M26" t="s">
        <v>25</v>
      </c>
      <c r="W26" s="1"/>
    </row>
    <row r="27" spans="1:26" ht="15" customHeight="1">
      <c r="A27" s="1"/>
      <c r="B27" s="1"/>
      <c r="C27" s="1"/>
      <c r="D27" s="1"/>
      <c r="E27" s="1"/>
      <c r="I27" s="1"/>
      <c r="M27" t="s">
        <v>11</v>
      </c>
    </row>
    <row r="28" spans="1:26" ht="15" hidden="1" customHeight="1">
      <c r="A28" s="1"/>
      <c r="B28" s="1"/>
      <c r="C28" s="1"/>
      <c r="D28" s="1"/>
    </row>
    <row r="29" spans="1:26" ht="15" customHeight="1">
      <c r="A29" s="1"/>
      <c r="B29" s="1"/>
      <c r="C29" s="1"/>
      <c r="M29" t="s">
        <v>17</v>
      </c>
    </row>
    <row r="30" spans="1:26" ht="15" customHeight="1">
      <c r="A30" s="1"/>
      <c r="B30" s="1"/>
      <c r="M30" t="s">
        <v>18</v>
      </c>
    </row>
    <row r="31" spans="1:26" ht="15" customHeight="1">
      <c r="A31" s="1"/>
      <c r="M31" t="s">
        <v>19</v>
      </c>
    </row>
    <row r="32" spans="1:26" ht="15" customHeight="1">
      <c r="M32" t="s">
        <v>308</v>
      </c>
    </row>
    <row r="33" spans="12:23" ht="3" customHeight="1"/>
    <row r="34" spans="12:23" ht="141.75" customHeight="1">
      <c r="L34">
        <v>1</v>
      </c>
      <c r="M34" s="1" t="s">
        <v>658</v>
      </c>
      <c r="N34" s="1"/>
      <c r="O34" s="1"/>
      <c r="P34" s="1"/>
      <c r="Q34" s="1"/>
      <c r="R34" s="1"/>
      <c r="S34" s="1"/>
      <c r="T34" s="1"/>
      <c r="U34" s="1"/>
      <c r="V34" s="1"/>
      <c r="W34" s="1"/>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sheetPr codeName="List05_5">
    <tabColor theme="0" tint="-0.249977111117893"/>
  </sheetPr>
  <dimension ref="A1:J15"/>
  <sheetViews>
    <sheetView showGridLines="0" topLeftCell="E1" zoomScale="80" zoomScaleNormal="80" workbookViewId="0">
      <selection activeCell="F2" sqref="F2:H2"/>
    </sheetView>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67</v>
      </c>
    </row>
    <row r="2" spans="1:10">
      <c r="F2" s="1" t="s">
        <v>490</v>
      </c>
      <c r="G2" s="1"/>
      <c r="H2" s="1"/>
    </row>
    <row r="3" spans="1:10" ht="3" customHeight="1"/>
    <row r="4" spans="1:10">
      <c r="F4" s="1" t="s">
        <v>453</v>
      </c>
      <c r="G4" s="1"/>
      <c r="H4" s="1"/>
      <c r="I4" s="1" t="s">
        <v>454</v>
      </c>
    </row>
    <row r="5" spans="1:10" ht="11.25" customHeight="1">
      <c r="F5" t="s">
        <v>91</v>
      </c>
      <c r="G5" t="s">
        <v>456</v>
      </c>
      <c r="H5" t="s">
        <v>441</v>
      </c>
      <c r="I5" s="1"/>
    </row>
    <row r="6" spans="1:10" ht="12" customHeight="1">
      <c r="F6" t="s">
        <v>92</v>
      </c>
      <c r="G6">
        <v>2</v>
      </c>
      <c r="H6">
        <v>3</v>
      </c>
      <c r="I6">
        <v>4</v>
      </c>
      <c r="J6">
        <v>4</v>
      </c>
    </row>
    <row r="7" spans="1:10">
      <c r="F7">
        <v>1</v>
      </c>
      <c r="G7" t="s">
        <v>491</v>
      </c>
      <c r="H7" t="str">
        <f>IF(dateCh="","",dateCh)</f>
        <v>30.11.2022</v>
      </c>
      <c r="I7" t="s">
        <v>492</v>
      </c>
    </row>
    <row r="8" spans="1:10">
      <c r="A8" s="1">
        <v>1</v>
      </c>
      <c r="F8" t="str">
        <f>"2." &amp;mergeValue(A8)</f>
        <v>2.1</v>
      </c>
      <c r="G8" t="s">
        <v>493</v>
      </c>
      <c r="H8" t="str">
        <f>IF('Перечень тарифов'!R36="","наименование отсутствует","" &amp; 'Перечень тарифов'!R36 &amp; "")</f>
        <v>наименование отсутствует</v>
      </c>
      <c r="I8" t="s">
        <v>588</v>
      </c>
    </row>
    <row r="9" spans="1:10">
      <c r="A9" s="1"/>
      <c r="F9" t="str">
        <f>"3." &amp;mergeValue(A9)</f>
        <v>3.1</v>
      </c>
      <c r="G9" t="s">
        <v>494</v>
      </c>
      <c r="H9" t="str">
        <f>IF('Перечень тарифов'!F36="","наименование отсутствует","" &amp; 'Перечень тарифов'!F36 &amp; "")</f>
        <v>Производство тепловой энергии. Некомбинированная выработка; Передача. Тепловая энергия; Сбыт. Тепловая энергия</v>
      </c>
      <c r="I9" t="s">
        <v>586</v>
      </c>
    </row>
    <row r="10" spans="1:10">
      <c r="A10" s="1"/>
      <c r="F10" t="str">
        <f>"4."&amp;mergeValue(A10)</f>
        <v>4.1</v>
      </c>
      <c r="G10" t="s">
        <v>495</v>
      </c>
      <c r="H10" t="s">
        <v>457</v>
      </c>
    </row>
    <row r="11" spans="1:10">
      <c r="A11" s="1"/>
      <c r="B11" s="1">
        <v>1</v>
      </c>
      <c r="F11" t="str">
        <f>"4."&amp;mergeValue(A11) &amp;"."&amp;mergeValue(B11)</f>
        <v>4.1.1</v>
      </c>
      <c r="G11" t="s">
        <v>590</v>
      </c>
      <c r="H11" t="str">
        <f>IF(region_name="","",region_name)</f>
        <v>Ленинградская область</v>
      </c>
      <c r="I11" t="s">
        <v>498</v>
      </c>
    </row>
    <row r="12" spans="1:10">
      <c r="A12" s="1"/>
      <c r="B12" s="1"/>
      <c r="C12" s="1">
        <v>1</v>
      </c>
      <c r="F12" t="str">
        <f>"4."&amp;mergeValue(A12) &amp;"."&amp;mergeValue(B12)&amp;"."&amp;mergeValue(C12)</f>
        <v>4.1.1.1</v>
      </c>
      <c r="G12" t="s">
        <v>496</v>
      </c>
      <c r="H12" t="str">
        <f>IF(Территории!H13="","","" &amp; Территории!H13 &amp; "")</f>
        <v>Бокситогорский муниципальный район</v>
      </c>
      <c r="I12" t="s">
        <v>499</v>
      </c>
    </row>
    <row r="13" spans="1:10">
      <c r="A13" s="1"/>
      <c r="B13" s="1"/>
      <c r="C13" s="1"/>
      <c r="D13">
        <v>1</v>
      </c>
      <c r="F13" t="str">
        <f>"4."&amp;mergeValue(A13) &amp;"."&amp;mergeValue(B13)&amp;"."&amp;mergeValue(C13)&amp;"."&amp;mergeValue(D13)</f>
        <v>4.1.1.1.1</v>
      </c>
      <c r="G13" t="s">
        <v>497</v>
      </c>
      <c r="H13" t="str">
        <f>IF(Территории!R14="","","" &amp; Территории!R14 &amp; "")</f>
        <v>Бокситогорское (41603101)</v>
      </c>
      <c r="I13" t="s">
        <v>589</v>
      </c>
    </row>
    <row r="14" spans="1:10" ht="3" customHeight="1"/>
    <row r="15" spans="1:10" ht="15" customHeight="1">
      <c r="G15" s="1" t="s">
        <v>591</v>
      </c>
      <c r="H15" s="1"/>
    </row>
  </sheetData>
  <sheetProtection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sheetPr codeName="List06_5">
    <tabColor rgb="FFEAEBEE"/>
    <pageSetUpPr fitToPage="1"/>
  </sheetPr>
  <dimension ref="A1:AF46"/>
  <sheetViews>
    <sheetView showGridLines="0" topLeftCell="I4" zoomScale="80" zoomScaleNormal="80" workbookViewId="0">
      <selection activeCell="L5" sqref="L5:T5"/>
    </sheetView>
  </sheetViews>
  <sheetFormatPr defaultColWidth="10.5703125" defaultRowHeight="15"/>
  <cols>
    <col min="1" max="6" width="10.5703125" hidden="1" customWidth="1"/>
    <col min="7" max="8" width="11.140625" hidden="1" customWidth="1"/>
    <col min="9" max="11" width="3.7109375" customWidth="1"/>
    <col min="12" max="12" width="12.7109375" customWidth="1"/>
    <col min="13" max="13" width="44.7109375" customWidth="1"/>
    <col min="14" max="14" width="1.7109375" hidden="1" customWidth="1"/>
    <col min="15" max="16" width="23.7109375" customWidth="1"/>
    <col min="17" max="21" width="23.7109375" hidden="1" customWidth="1"/>
    <col min="22" max="22" width="1.7109375" hidden="1" customWidth="1"/>
    <col min="23" max="23" width="11.7109375" customWidth="1"/>
    <col min="24" max="24" width="3.7109375" customWidth="1"/>
    <col min="25" max="25" width="11.7109375" customWidth="1"/>
    <col min="26" max="26" width="8.5703125" hidden="1" customWidth="1"/>
    <col min="27" max="27" width="4.7109375" customWidth="1"/>
    <col min="28" max="28" width="115.7109375" customWidth="1"/>
    <col min="250" max="257" width="0" hidden="1" customWidth="1"/>
    <col min="258" max="260" width="3.7109375" customWidth="1"/>
    <col min="261" max="261" width="12.7109375" customWidth="1"/>
    <col min="262" max="262" width="47.42578125" customWidth="1"/>
    <col min="263" max="271" width="0" hidden="1" customWidth="1"/>
    <col min="272" max="272" width="11.7109375" customWidth="1"/>
    <col min="273" max="273" width="6.42578125" bestFit="1" customWidth="1"/>
    <col min="274" max="274" width="11.7109375" customWidth="1"/>
    <col min="275" max="275" width="0" hidden="1" customWidth="1"/>
    <col min="276" max="276" width="3.7109375" customWidth="1"/>
    <col min="277" max="277" width="11.140625" bestFit="1" customWidth="1"/>
    <col min="506" max="513" width="0" hidden="1" customWidth="1"/>
    <col min="514" max="516" width="3.7109375" customWidth="1"/>
    <col min="517" max="517" width="12.7109375" customWidth="1"/>
    <col min="518" max="518" width="47.42578125" customWidth="1"/>
    <col min="519" max="527" width="0" hidden="1" customWidth="1"/>
    <col min="528" max="528" width="11.7109375" customWidth="1"/>
    <col min="529" max="529" width="6.42578125" bestFit="1" customWidth="1"/>
    <col min="530" max="530" width="11.7109375" customWidth="1"/>
    <col min="531" max="531" width="0" hidden="1" customWidth="1"/>
    <col min="532" max="532" width="3.7109375" customWidth="1"/>
    <col min="533" max="533" width="11.140625" bestFit="1" customWidth="1"/>
    <col min="762" max="769" width="0" hidden="1" customWidth="1"/>
    <col min="770" max="772" width="3.7109375" customWidth="1"/>
    <col min="773" max="773" width="12.7109375" customWidth="1"/>
    <col min="774" max="774" width="47.42578125" customWidth="1"/>
    <col min="775" max="783" width="0" hidden="1" customWidth="1"/>
    <col min="784" max="784" width="11.7109375" customWidth="1"/>
    <col min="785" max="785" width="6.42578125" bestFit="1" customWidth="1"/>
    <col min="786" max="786" width="11.7109375" customWidth="1"/>
    <col min="787" max="787" width="0" hidden="1" customWidth="1"/>
    <col min="788" max="788" width="3.7109375" customWidth="1"/>
    <col min="789" max="789" width="11.140625" bestFit="1" customWidth="1"/>
    <col min="1018" max="1025" width="0" hidden="1" customWidth="1"/>
    <col min="1026" max="1028" width="3.7109375" customWidth="1"/>
    <col min="1029" max="1029" width="12.7109375" customWidth="1"/>
    <col min="1030" max="1030" width="47.42578125" customWidth="1"/>
    <col min="1031" max="1039" width="0" hidden="1" customWidth="1"/>
    <col min="1040" max="1040" width="11.7109375" customWidth="1"/>
    <col min="1041" max="1041" width="6.42578125" bestFit="1" customWidth="1"/>
    <col min="1042" max="1042" width="11.7109375" customWidth="1"/>
    <col min="1043" max="1043" width="0" hidden="1" customWidth="1"/>
    <col min="1044" max="1044" width="3.7109375" customWidth="1"/>
    <col min="1045" max="1045" width="11.140625" bestFit="1" customWidth="1"/>
    <col min="1274" max="1281" width="0" hidden="1" customWidth="1"/>
    <col min="1282" max="1284" width="3.7109375" customWidth="1"/>
    <col min="1285" max="1285" width="12.7109375" customWidth="1"/>
    <col min="1286" max="1286" width="47.42578125" customWidth="1"/>
    <col min="1287" max="1295" width="0" hidden="1" customWidth="1"/>
    <col min="1296" max="1296" width="11.7109375" customWidth="1"/>
    <col min="1297" max="1297" width="6.42578125" bestFit="1" customWidth="1"/>
    <col min="1298" max="1298" width="11.7109375" customWidth="1"/>
    <col min="1299" max="1299" width="0" hidden="1" customWidth="1"/>
    <col min="1300" max="1300" width="3.7109375" customWidth="1"/>
    <col min="1301" max="1301" width="11.140625" bestFit="1" customWidth="1"/>
    <col min="1530" max="1537" width="0" hidden="1" customWidth="1"/>
    <col min="1538" max="1540" width="3.7109375" customWidth="1"/>
    <col min="1541" max="1541" width="12.7109375" customWidth="1"/>
    <col min="1542" max="1542" width="47.42578125" customWidth="1"/>
    <col min="1543" max="1551" width="0" hidden="1" customWidth="1"/>
    <col min="1552" max="1552" width="11.7109375" customWidth="1"/>
    <col min="1553" max="1553" width="6.42578125" bestFit="1" customWidth="1"/>
    <col min="1554" max="1554" width="11.7109375" customWidth="1"/>
    <col min="1555" max="1555" width="0" hidden="1" customWidth="1"/>
    <col min="1556" max="1556" width="3.7109375" customWidth="1"/>
    <col min="1557" max="1557" width="11.140625" bestFit="1" customWidth="1"/>
    <col min="1786" max="1793" width="0" hidden="1" customWidth="1"/>
    <col min="1794" max="1796" width="3.7109375" customWidth="1"/>
    <col min="1797" max="1797" width="12.7109375" customWidth="1"/>
    <col min="1798" max="1798" width="47.42578125" customWidth="1"/>
    <col min="1799" max="1807" width="0" hidden="1" customWidth="1"/>
    <col min="1808" max="1808" width="11.7109375" customWidth="1"/>
    <col min="1809" max="1809" width="6.42578125" bestFit="1" customWidth="1"/>
    <col min="1810" max="1810" width="11.7109375" customWidth="1"/>
    <col min="1811" max="1811" width="0" hidden="1" customWidth="1"/>
    <col min="1812" max="1812" width="3.7109375" customWidth="1"/>
    <col min="1813" max="1813" width="11.140625" bestFit="1" customWidth="1"/>
    <col min="2042" max="2049" width="0" hidden="1" customWidth="1"/>
    <col min="2050" max="2052" width="3.7109375" customWidth="1"/>
    <col min="2053" max="2053" width="12.7109375" customWidth="1"/>
    <col min="2054" max="2054" width="47.42578125" customWidth="1"/>
    <col min="2055" max="2063" width="0" hidden="1" customWidth="1"/>
    <col min="2064" max="2064" width="11.7109375" customWidth="1"/>
    <col min="2065" max="2065" width="6.42578125" bestFit="1" customWidth="1"/>
    <col min="2066" max="2066" width="11.7109375" customWidth="1"/>
    <col min="2067" max="2067" width="0" hidden="1" customWidth="1"/>
    <col min="2068" max="2068" width="3.7109375" customWidth="1"/>
    <col min="2069" max="2069" width="11.140625" bestFit="1" customWidth="1"/>
    <col min="2298" max="2305" width="0" hidden="1" customWidth="1"/>
    <col min="2306" max="2308" width="3.7109375" customWidth="1"/>
    <col min="2309" max="2309" width="12.7109375" customWidth="1"/>
    <col min="2310" max="2310" width="47.42578125" customWidth="1"/>
    <col min="2311" max="2319" width="0" hidden="1" customWidth="1"/>
    <col min="2320" max="2320" width="11.7109375" customWidth="1"/>
    <col min="2321" max="2321" width="6.42578125" bestFit="1" customWidth="1"/>
    <col min="2322" max="2322" width="11.7109375" customWidth="1"/>
    <col min="2323" max="2323" width="0" hidden="1" customWidth="1"/>
    <col min="2324" max="2324" width="3.7109375" customWidth="1"/>
    <col min="2325" max="2325" width="11.140625" bestFit="1" customWidth="1"/>
    <col min="2554" max="2561" width="0" hidden="1" customWidth="1"/>
    <col min="2562" max="2564" width="3.7109375" customWidth="1"/>
    <col min="2565" max="2565" width="12.7109375" customWidth="1"/>
    <col min="2566" max="2566" width="47.42578125" customWidth="1"/>
    <col min="2567" max="2575" width="0" hidden="1" customWidth="1"/>
    <col min="2576" max="2576" width="11.7109375" customWidth="1"/>
    <col min="2577" max="2577" width="6.42578125" bestFit="1" customWidth="1"/>
    <col min="2578" max="2578" width="11.7109375" customWidth="1"/>
    <col min="2579" max="2579" width="0" hidden="1" customWidth="1"/>
    <col min="2580" max="2580" width="3.7109375" customWidth="1"/>
    <col min="2581" max="2581" width="11.140625" bestFit="1" customWidth="1"/>
    <col min="2810" max="2817" width="0" hidden="1" customWidth="1"/>
    <col min="2818" max="2820" width="3.7109375" customWidth="1"/>
    <col min="2821" max="2821" width="12.7109375" customWidth="1"/>
    <col min="2822" max="2822" width="47.42578125" customWidth="1"/>
    <col min="2823" max="2831" width="0" hidden="1" customWidth="1"/>
    <col min="2832" max="2832" width="11.7109375" customWidth="1"/>
    <col min="2833" max="2833" width="6.42578125" bestFit="1" customWidth="1"/>
    <col min="2834" max="2834" width="11.7109375" customWidth="1"/>
    <col min="2835" max="2835" width="0" hidden="1" customWidth="1"/>
    <col min="2836" max="2836" width="3.7109375" customWidth="1"/>
    <col min="2837" max="2837" width="11.140625" bestFit="1" customWidth="1"/>
    <col min="3066" max="3073" width="0" hidden="1" customWidth="1"/>
    <col min="3074" max="3076" width="3.7109375" customWidth="1"/>
    <col min="3077" max="3077" width="12.7109375" customWidth="1"/>
    <col min="3078" max="3078" width="47.42578125" customWidth="1"/>
    <col min="3079" max="3087" width="0" hidden="1" customWidth="1"/>
    <col min="3088" max="3088" width="11.7109375" customWidth="1"/>
    <col min="3089" max="3089" width="6.42578125" bestFit="1" customWidth="1"/>
    <col min="3090" max="3090" width="11.7109375" customWidth="1"/>
    <col min="3091" max="3091" width="0" hidden="1" customWidth="1"/>
    <col min="3092" max="3092" width="3.7109375" customWidth="1"/>
    <col min="3093" max="3093" width="11.140625" bestFit="1" customWidth="1"/>
    <col min="3322" max="3329" width="0" hidden="1" customWidth="1"/>
    <col min="3330" max="3332" width="3.7109375" customWidth="1"/>
    <col min="3333" max="3333" width="12.7109375" customWidth="1"/>
    <col min="3334" max="3334" width="47.42578125" customWidth="1"/>
    <col min="3335" max="3343" width="0" hidden="1" customWidth="1"/>
    <col min="3344" max="3344" width="11.7109375" customWidth="1"/>
    <col min="3345" max="3345" width="6.42578125" bestFit="1" customWidth="1"/>
    <col min="3346" max="3346" width="11.7109375" customWidth="1"/>
    <col min="3347" max="3347" width="0" hidden="1" customWidth="1"/>
    <col min="3348" max="3348" width="3.7109375" customWidth="1"/>
    <col min="3349" max="3349" width="11.140625" bestFit="1" customWidth="1"/>
    <col min="3578" max="3585" width="0" hidden="1" customWidth="1"/>
    <col min="3586" max="3588" width="3.7109375" customWidth="1"/>
    <col min="3589" max="3589" width="12.7109375" customWidth="1"/>
    <col min="3590" max="3590" width="47.42578125" customWidth="1"/>
    <col min="3591" max="3599" width="0" hidden="1" customWidth="1"/>
    <col min="3600" max="3600" width="11.7109375" customWidth="1"/>
    <col min="3601" max="3601" width="6.42578125" bestFit="1" customWidth="1"/>
    <col min="3602" max="3602" width="11.7109375" customWidth="1"/>
    <col min="3603" max="3603" width="0" hidden="1" customWidth="1"/>
    <col min="3604" max="3604" width="3.7109375" customWidth="1"/>
    <col min="3605" max="3605" width="11.140625" bestFit="1" customWidth="1"/>
    <col min="3834" max="3841" width="0" hidden="1" customWidth="1"/>
    <col min="3842" max="3844" width="3.7109375" customWidth="1"/>
    <col min="3845" max="3845" width="12.7109375" customWidth="1"/>
    <col min="3846" max="3846" width="47.42578125" customWidth="1"/>
    <col min="3847" max="3855" width="0" hidden="1" customWidth="1"/>
    <col min="3856" max="3856" width="11.7109375" customWidth="1"/>
    <col min="3857" max="3857" width="6.42578125" bestFit="1" customWidth="1"/>
    <col min="3858" max="3858" width="11.7109375" customWidth="1"/>
    <col min="3859" max="3859" width="0" hidden="1" customWidth="1"/>
    <col min="3860" max="3860" width="3.7109375" customWidth="1"/>
    <col min="3861" max="3861" width="11.140625" bestFit="1" customWidth="1"/>
    <col min="4090" max="4097" width="0" hidden="1" customWidth="1"/>
    <col min="4098" max="4100" width="3.7109375" customWidth="1"/>
    <col min="4101" max="4101" width="12.7109375" customWidth="1"/>
    <col min="4102" max="4102" width="47.42578125" customWidth="1"/>
    <col min="4103" max="4111" width="0" hidden="1" customWidth="1"/>
    <col min="4112" max="4112" width="11.7109375" customWidth="1"/>
    <col min="4113" max="4113" width="6.42578125" bestFit="1" customWidth="1"/>
    <col min="4114" max="4114" width="11.7109375" customWidth="1"/>
    <col min="4115" max="4115" width="0" hidden="1" customWidth="1"/>
    <col min="4116" max="4116" width="3.7109375" customWidth="1"/>
    <col min="4117" max="4117" width="11.140625" bestFit="1" customWidth="1"/>
    <col min="4346" max="4353" width="0" hidden="1" customWidth="1"/>
    <col min="4354" max="4356" width="3.7109375" customWidth="1"/>
    <col min="4357" max="4357" width="12.7109375" customWidth="1"/>
    <col min="4358" max="4358" width="47.42578125" customWidth="1"/>
    <col min="4359" max="4367" width="0" hidden="1" customWidth="1"/>
    <col min="4368" max="4368" width="11.7109375" customWidth="1"/>
    <col min="4369" max="4369" width="6.42578125" bestFit="1" customWidth="1"/>
    <col min="4370" max="4370" width="11.7109375" customWidth="1"/>
    <col min="4371" max="4371" width="0" hidden="1" customWidth="1"/>
    <col min="4372" max="4372" width="3.7109375" customWidth="1"/>
    <col min="4373" max="4373" width="11.140625" bestFit="1" customWidth="1"/>
    <col min="4602" max="4609" width="0" hidden="1" customWidth="1"/>
    <col min="4610" max="4612" width="3.7109375" customWidth="1"/>
    <col min="4613" max="4613" width="12.7109375" customWidth="1"/>
    <col min="4614" max="4614" width="47.42578125" customWidth="1"/>
    <col min="4615" max="4623" width="0" hidden="1" customWidth="1"/>
    <col min="4624" max="4624" width="11.7109375" customWidth="1"/>
    <col min="4625" max="4625" width="6.42578125" bestFit="1" customWidth="1"/>
    <col min="4626" max="4626" width="11.7109375" customWidth="1"/>
    <col min="4627" max="4627" width="0" hidden="1" customWidth="1"/>
    <col min="4628" max="4628" width="3.7109375" customWidth="1"/>
    <col min="4629" max="4629" width="11.140625" bestFit="1" customWidth="1"/>
    <col min="4858" max="4865" width="0" hidden="1" customWidth="1"/>
    <col min="4866" max="4868" width="3.7109375" customWidth="1"/>
    <col min="4869" max="4869" width="12.7109375" customWidth="1"/>
    <col min="4870" max="4870" width="47.42578125" customWidth="1"/>
    <col min="4871" max="4879" width="0" hidden="1" customWidth="1"/>
    <col min="4880" max="4880" width="11.7109375" customWidth="1"/>
    <col min="4881" max="4881" width="6.42578125" bestFit="1" customWidth="1"/>
    <col min="4882" max="4882" width="11.7109375" customWidth="1"/>
    <col min="4883" max="4883" width="0" hidden="1" customWidth="1"/>
    <col min="4884" max="4884" width="3.7109375" customWidth="1"/>
    <col min="4885" max="4885" width="11.140625" bestFit="1" customWidth="1"/>
    <col min="5114" max="5121" width="0" hidden="1" customWidth="1"/>
    <col min="5122" max="5124" width="3.7109375" customWidth="1"/>
    <col min="5125" max="5125" width="12.7109375" customWidth="1"/>
    <col min="5126" max="5126" width="47.42578125" customWidth="1"/>
    <col min="5127" max="5135" width="0" hidden="1" customWidth="1"/>
    <col min="5136" max="5136" width="11.7109375" customWidth="1"/>
    <col min="5137" max="5137" width="6.42578125" bestFit="1" customWidth="1"/>
    <col min="5138" max="5138" width="11.7109375" customWidth="1"/>
    <col min="5139" max="5139" width="0" hidden="1" customWidth="1"/>
    <col min="5140" max="5140" width="3.7109375" customWidth="1"/>
    <col min="5141" max="5141" width="11.140625" bestFit="1" customWidth="1"/>
    <col min="5370" max="5377" width="0" hidden="1" customWidth="1"/>
    <col min="5378" max="5380" width="3.7109375" customWidth="1"/>
    <col min="5381" max="5381" width="12.7109375" customWidth="1"/>
    <col min="5382" max="5382" width="47.42578125" customWidth="1"/>
    <col min="5383" max="5391" width="0" hidden="1" customWidth="1"/>
    <col min="5392" max="5392" width="11.7109375" customWidth="1"/>
    <col min="5393" max="5393" width="6.42578125" bestFit="1" customWidth="1"/>
    <col min="5394" max="5394" width="11.7109375" customWidth="1"/>
    <col min="5395" max="5395" width="0" hidden="1" customWidth="1"/>
    <col min="5396" max="5396" width="3.7109375" customWidth="1"/>
    <col min="5397" max="5397" width="11.140625" bestFit="1" customWidth="1"/>
    <col min="5626" max="5633" width="0" hidden="1" customWidth="1"/>
    <col min="5634" max="5636" width="3.7109375" customWidth="1"/>
    <col min="5637" max="5637" width="12.7109375" customWidth="1"/>
    <col min="5638" max="5638" width="47.42578125" customWidth="1"/>
    <col min="5639" max="5647" width="0" hidden="1" customWidth="1"/>
    <col min="5648" max="5648" width="11.7109375" customWidth="1"/>
    <col min="5649" max="5649" width="6.42578125" bestFit="1" customWidth="1"/>
    <col min="5650" max="5650" width="11.7109375" customWidth="1"/>
    <col min="5651" max="5651" width="0" hidden="1" customWidth="1"/>
    <col min="5652" max="5652" width="3.7109375" customWidth="1"/>
    <col min="5653" max="5653" width="11.140625" bestFit="1" customWidth="1"/>
    <col min="5882" max="5889" width="0" hidden="1" customWidth="1"/>
    <col min="5890" max="5892" width="3.7109375" customWidth="1"/>
    <col min="5893" max="5893" width="12.7109375" customWidth="1"/>
    <col min="5894" max="5894" width="47.42578125" customWidth="1"/>
    <col min="5895" max="5903" width="0" hidden="1" customWidth="1"/>
    <col min="5904" max="5904" width="11.7109375" customWidth="1"/>
    <col min="5905" max="5905" width="6.42578125" bestFit="1" customWidth="1"/>
    <col min="5906" max="5906" width="11.7109375" customWidth="1"/>
    <col min="5907" max="5907" width="0" hidden="1" customWidth="1"/>
    <col min="5908" max="5908" width="3.7109375" customWidth="1"/>
    <col min="5909" max="5909" width="11.140625" bestFit="1" customWidth="1"/>
    <col min="6138" max="6145" width="0" hidden="1" customWidth="1"/>
    <col min="6146" max="6148" width="3.7109375" customWidth="1"/>
    <col min="6149" max="6149" width="12.7109375" customWidth="1"/>
    <col min="6150" max="6150" width="47.42578125" customWidth="1"/>
    <col min="6151" max="6159" width="0" hidden="1" customWidth="1"/>
    <col min="6160" max="6160" width="11.7109375" customWidth="1"/>
    <col min="6161" max="6161" width="6.42578125" bestFit="1" customWidth="1"/>
    <col min="6162" max="6162" width="11.7109375" customWidth="1"/>
    <col min="6163" max="6163" width="0" hidden="1" customWidth="1"/>
    <col min="6164" max="6164" width="3.7109375" customWidth="1"/>
    <col min="6165" max="6165" width="11.140625" bestFit="1" customWidth="1"/>
    <col min="6394" max="6401" width="0" hidden="1" customWidth="1"/>
    <col min="6402" max="6404" width="3.7109375" customWidth="1"/>
    <col min="6405" max="6405" width="12.7109375" customWidth="1"/>
    <col min="6406" max="6406" width="47.42578125" customWidth="1"/>
    <col min="6407" max="6415" width="0" hidden="1" customWidth="1"/>
    <col min="6416" max="6416" width="11.7109375" customWidth="1"/>
    <col min="6417" max="6417" width="6.42578125" bestFit="1" customWidth="1"/>
    <col min="6418" max="6418" width="11.7109375" customWidth="1"/>
    <col min="6419" max="6419" width="0" hidden="1" customWidth="1"/>
    <col min="6420" max="6420" width="3.7109375" customWidth="1"/>
    <col min="6421" max="6421" width="11.140625" bestFit="1" customWidth="1"/>
    <col min="6650" max="6657" width="0" hidden="1" customWidth="1"/>
    <col min="6658" max="6660" width="3.7109375" customWidth="1"/>
    <col min="6661" max="6661" width="12.7109375" customWidth="1"/>
    <col min="6662" max="6662" width="47.42578125" customWidth="1"/>
    <col min="6663" max="6671" width="0" hidden="1" customWidth="1"/>
    <col min="6672" max="6672" width="11.7109375" customWidth="1"/>
    <col min="6673" max="6673" width="6.42578125" bestFit="1" customWidth="1"/>
    <col min="6674" max="6674" width="11.7109375" customWidth="1"/>
    <col min="6675" max="6675" width="0" hidden="1" customWidth="1"/>
    <col min="6676" max="6676" width="3.7109375" customWidth="1"/>
    <col min="6677" max="6677" width="11.140625" bestFit="1" customWidth="1"/>
    <col min="6906" max="6913" width="0" hidden="1" customWidth="1"/>
    <col min="6914" max="6916" width="3.7109375" customWidth="1"/>
    <col min="6917" max="6917" width="12.7109375" customWidth="1"/>
    <col min="6918" max="6918" width="47.42578125" customWidth="1"/>
    <col min="6919" max="6927" width="0" hidden="1" customWidth="1"/>
    <col min="6928" max="6928" width="11.7109375" customWidth="1"/>
    <col min="6929" max="6929" width="6.42578125" bestFit="1" customWidth="1"/>
    <col min="6930" max="6930" width="11.7109375" customWidth="1"/>
    <col min="6931" max="6931" width="0" hidden="1" customWidth="1"/>
    <col min="6932" max="6932" width="3.7109375" customWidth="1"/>
    <col min="6933" max="6933" width="11.140625" bestFit="1" customWidth="1"/>
    <col min="7162" max="7169" width="0" hidden="1" customWidth="1"/>
    <col min="7170" max="7172" width="3.7109375" customWidth="1"/>
    <col min="7173" max="7173" width="12.7109375" customWidth="1"/>
    <col min="7174" max="7174" width="47.42578125" customWidth="1"/>
    <col min="7175" max="7183" width="0" hidden="1" customWidth="1"/>
    <col min="7184" max="7184" width="11.7109375" customWidth="1"/>
    <col min="7185" max="7185" width="6.42578125" bestFit="1" customWidth="1"/>
    <col min="7186" max="7186" width="11.7109375" customWidth="1"/>
    <col min="7187" max="7187" width="0" hidden="1" customWidth="1"/>
    <col min="7188" max="7188" width="3.7109375" customWidth="1"/>
    <col min="7189" max="7189" width="11.140625" bestFit="1" customWidth="1"/>
    <col min="7418" max="7425" width="0" hidden="1" customWidth="1"/>
    <col min="7426" max="7428" width="3.7109375" customWidth="1"/>
    <col min="7429" max="7429" width="12.7109375" customWidth="1"/>
    <col min="7430" max="7430" width="47.42578125" customWidth="1"/>
    <col min="7431" max="7439" width="0" hidden="1" customWidth="1"/>
    <col min="7440" max="7440" width="11.7109375" customWidth="1"/>
    <col min="7441" max="7441" width="6.42578125" bestFit="1" customWidth="1"/>
    <col min="7442" max="7442" width="11.7109375" customWidth="1"/>
    <col min="7443" max="7443" width="0" hidden="1" customWidth="1"/>
    <col min="7444" max="7444" width="3.7109375" customWidth="1"/>
    <col min="7445" max="7445" width="11.140625" bestFit="1" customWidth="1"/>
    <col min="7674" max="7681" width="0" hidden="1" customWidth="1"/>
    <col min="7682" max="7684" width="3.7109375" customWidth="1"/>
    <col min="7685" max="7685" width="12.7109375" customWidth="1"/>
    <col min="7686" max="7686" width="47.42578125" customWidth="1"/>
    <col min="7687" max="7695" width="0" hidden="1" customWidth="1"/>
    <col min="7696" max="7696" width="11.7109375" customWidth="1"/>
    <col min="7697" max="7697" width="6.42578125" bestFit="1" customWidth="1"/>
    <col min="7698" max="7698" width="11.7109375" customWidth="1"/>
    <col min="7699" max="7699" width="0" hidden="1" customWidth="1"/>
    <col min="7700" max="7700" width="3.7109375" customWidth="1"/>
    <col min="7701" max="7701" width="11.140625" bestFit="1" customWidth="1"/>
    <col min="7930" max="7937" width="0" hidden="1" customWidth="1"/>
    <col min="7938" max="7940" width="3.7109375" customWidth="1"/>
    <col min="7941" max="7941" width="12.7109375" customWidth="1"/>
    <col min="7942" max="7942" width="47.42578125" customWidth="1"/>
    <col min="7943" max="7951" width="0" hidden="1" customWidth="1"/>
    <col min="7952" max="7952" width="11.7109375" customWidth="1"/>
    <col min="7953" max="7953" width="6.42578125" bestFit="1" customWidth="1"/>
    <col min="7954" max="7954" width="11.7109375" customWidth="1"/>
    <col min="7955" max="7955" width="0" hidden="1" customWidth="1"/>
    <col min="7956" max="7956" width="3.7109375" customWidth="1"/>
    <col min="7957" max="7957" width="11.140625" bestFit="1" customWidth="1"/>
    <col min="8186" max="8193" width="0" hidden="1" customWidth="1"/>
    <col min="8194" max="8196" width="3.7109375" customWidth="1"/>
    <col min="8197" max="8197" width="12.7109375" customWidth="1"/>
    <col min="8198" max="8198" width="47.42578125" customWidth="1"/>
    <col min="8199" max="8207" width="0" hidden="1" customWidth="1"/>
    <col min="8208" max="8208" width="11.7109375" customWidth="1"/>
    <col min="8209" max="8209" width="6.42578125" bestFit="1" customWidth="1"/>
    <col min="8210" max="8210" width="11.7109375" customWidth="1"/>
    <col min="8211" max="8211" width="0" hidden="1" customWidth="1"/>
    <col min="8212" max="8212" width="3.7109375" customWidth="1"/>
    <col min="8213" max="8213" width="11.140625" bestFit="1" customWidth="1"/>
    <col min="8442" max="8449" width="0" hidden="1" customWidth="1"/>
    <col min="8450" max="8452" width="3.7109375" customWidth="1"/>
    <col min="8453" max="8453" width="12.7109375" customWidth="1"/>
    <col min="8454" max="8454" width="47.42578125" customWidth="1"/>
    <col min="8455" max="8463" width="0" hidden="1" customWidth="1"/>
    <col min="8464" max="8464" width="11.7109375" customWidth="1"/>
    <col min="8465" max="8465" width="6.42578125" bestFit="1" customWidth="1"/>
    <col min="8466" max="8466" width="11.7109375" customWidth="1"/>
    <col min="8467" max="8467" width="0" hidden="1" customWidth="1"/>
    <col min="8468" max="8468" width="3.7109375" customWidth="1"/>
    <col min="8469" max="8469" width="11.140625" bestFit="1" customWidth="1"/>
    <col min="8698" max="8705" width="0" hidden="1" customWidth="1"/>
    <col min="8706" max="8708" width="3.7109375" customWidth="1"/>
    <col min="8709" max="8709" width="12.7109375" customWidth="1"/>
    <col min="8710" max="8710" width="47.42578125" customWidth="1"/>
    <col min="8711" max="8719" width="0" hidden="1" customWidth="1"/>
    <col min="8720" max="8720" width="11.7109375" customWidth="1"/>
    <col min="8721" max="8721" width="6.42578125" bestFit="1" customWidth="1"/>
    <col min="8722" max="8722" width="11.7109375" customWidth="1"/>
    <col min="8723" max="8723" width="0" hidden="1" customWidth="1"/>
    <col min="8724" max="8724" width="3.7109375" customWidth="1"/>
    <col min="8725" max="8725" width="11.140625" bestFit="1" customWidth="1"/>
    <col min="8954" max="8961" width="0" hidden="1" customWidth="1"/>
    <col min="8962" max="8964" width="3.7109375" customWidth="1"/>
    <col min="8965" max="8965" width="12.7109375" customWidth="1"/>
    <col min="8966" max="8966" width="47.42578125" customWidth="1"/>
    <col min="8967" max="8975" width="0" hidden="1" customWidth="1"/>
    <col min="8976" max="8976" width="11.7109375" customWidth="1"/>
    <col min="8977" max="8977" width="6.42578125" bestFit="1" customWidth="1"/>
    <col min="8978" max="8978" width="11.7109375" customWidth="1"/>
    <col min="8979" max="8979" width="0" hidden="1" customWidth="1"/>
    <col min="8980" max="8980" width="3.7109375" customWidth="1"/>
    <col min="8981" max="8981" width="11.140625" bestFit="1" customWidth="1"/>
    <col min="9210" max="9217" width="0" hidden="1" customWidth="1"/>
    <col min="9218" max="9220" width="3.7109375" customWidth="1"/>
    <col min="9221" max="9221" width="12.7109375" customWidth="1"/>
    <col min="9222" max="9222" width="47.42578125" customWidth="1"/>
    <col min="9223" max="9231" width="0" hidden="1" customWidth="1"/>
    <col min="9232" max="9232" width="11.7109375" customWidth="1"/>
    <col min="9233" max="9233" width="6.42578125" bestFit="1" customWidth="1"/>
    <col min="9234" max="9234" width="11.7109375" customWidth="1"/>
    <col min="9235" max="9235" width="0" hidden="1" customWidth="1"/>
    <col min="9236" max="9236" width="3.7109375" customWidth="1"/>
    <col min="9237" max="9237" width="11.140625" bestFit="1" customWidth="1"/>
    <col min="9466" max="9473" width="0" hidden="1" customWidth="1"/>
    <col min="9474" max="9476" width="3.7109375" customWidth="1"/>
    <col min="9477" max="9477" width="12.7109375" customWidth="1"/>
    <col min="9478" max="9478" width="47.42578125" customWidth="1"/>
    <col min="9479" max="9487" width="0" hidden="1" customWidth="1"/>
    <col min="9488" max="9488" width="11.7109375" customWidth="1"/>
    <col min="9489" max="9489" width="6.42578125" bestFit="1" customWidth="1"/>
    <col min="9490" max="9490" width="11.7109375" customWidth="1"/>
    <col min="9491" max="9491" width="0" hidden="1" customWidth="1"/>
    <col min="9492" max="9492" width="3.7109375" customWidth="1"/>
    <col min="9493" max="9493" width="11.140625" bestFit="1" customWidth="1"/>
    <col min="9722" max="9729" width="0" hidden="1" customWidth="1"/>
    <col min="9730" max="9732" width="3.7109375" customWidth="1"/>
    <col min="9733" max="9733" width="12.7109375" customWidth="1"/>
    <col min="9734" max="9734" width="47.42578125" customWidth="1"/>
    <col min="9735" max="9743" width="0" hidden="1" customWidth="1"/>
    <col min="9744" max="9744" width="11.7109375" customWidth="1"/>
    <col min="9745" max="9745" width="6.42578125" bestFit="1" customWidth="1"/>
    <col min="9746" max="9746" width="11.7109375" customWidth="1"/>
    <col min="9747" max="9747" width="0" hidden="1" customWidth="1"/>
    <col min="9748" max="9748" width="3.7109375" customWidth="1"/>
    <col min="9749" max="9749" width="11.140625" bestFit="1" customWidth="1"/>
    <col min="9978" max="9985" width="0" hidden="1" customWidth="1"/>
    <col min="9986" max="9988" width="3.7109375" customWidth="1"/>
    <col min="9989" max="9989" width="12.7109375" customWidth="1"/>
    <col min="9990" max="9990" width="47.42578125" customWidth="1"/>
    <col min="9991" max="9999" width="0" hidden="1" customWidth="1"/>
    <col min="10000" max="10000" width="11.7109375" customWidth="1"/>
    <col min="10001" max="10001" width="6.42578125" bestFit="1" customWidth="1"/>
    <col min="10002" max="10002" width="11.7109375" customWidth="1"/>
    <col min="10003" max="10003" width="0" hidden="1" customWidth="1"/>
    <col min="10004" max="10004" width="3.7109375" customWidth="1"/>
    <col min="10005" max="10005" width="11.140625" bestFit="1" customWidth="1"/>
    <col min="10234" max="10241" width="0" hidden="1" customWidth="1"/>
    <col min="10242" max="10244" width="3.7109375" customWidth="1"/>
    <col min="10245" max="10245" width="12.7109375" customWidth="1"/>
    <col min="10246" max="10246" width="47.42578125" customWidth="1"/>
    <col min="10247" max="10255" width="0" hidden="1" customWidth="1"/>
    <col min="10256" max="10256" width="11.7109375" customWidth="1"/>
    <col min="10257" max="10257" width="6.42578125" bestFit="1" customWidth="1"/>
    <col min="10258" max="10258" width="11.7109375" customWidth="1"/>
    <col min="10259" max="10259" width="0" hidden="1" customWidth="1"/>
    <col min="10260" max="10260" width="3.7109375" customWidth="1"/>
    <col min="10261" max="10261" width="11.140625" bestFit="1" customWidth="1"/>
    <col min="10490" max="10497" width="0" hidden="1" customWidth="1"/>
    <col min="10498" max="10500" width="3.7109375" customWidth="1"/>
    <col min="10501" max="10501" width="12.7109375" customWidth="1"/>
    <col min="10502" max="10502" width="47.42578125" customWidth="1"/>
    <col min="10503" max="10511" width="0" hidden="1" customWidth="1"/>
    <col min="10512" max="10512" width="11.7109375" customWidth="1"/>
    <col min="10513" max="10513" width="6.42578125" bestFit="1" customWidth="1"/>
    <col min="10514" max="10514" width="11.7109375" customWidth="1"/>
    <col min="10515" max="10515" width="0" hidden="1" customWidth="1"/>
    <col min="10516" max="10516" width="3.7109375" customWidth="1"/>
    <col min="10517" max="10517" width="11.140625" bestFit="1" customWidth="1"/>
    <col min="10746" max="10753" width="0" hidden="1" customWidth="1"/>
    <col min="10754" max="10756" width="3.7109375" customWidth="1"/>
    <col min="10757" max="10757" width="12.7109375" customWidth="1"/>
    <col min="10758" max="10758" width="47.42578125" customWidth="1"/>
    <col min="10759" max="10767" width="0" hidden="1" customWidth="1"/>
    <col min="10768" max="10768" width="11.7109375" customWidth="1"/>
    <col min="10769" max="10769" width="6.42578125" bestFit="1" customWidth="1"/>
    <col min="10770" max="10770" width="11.7109375" customWidth="1"/>
    <col min="10771" max="10771" width="0" hidden="1" customWidth="1"/>
    <col min="10772" max="10772" width="3.7109375" customWidth="1"/>
    <col min="10773" max="10773" width="11.140625" bestFit="1" customWidth="1"/>
    <col min="11002" max="11009" width="0" hidden="1" customWidth="1"/>
    <col min="11010" max="11012" width="3.7109375" customWidth="1"/>
    <col min="11013" max="11013" width="12.7109375" customWidth="1"/>
    <col min="11014" max="11014" width="47.42578125" customWidth="1"/>
    <col min="11015" max="11023" width="0" hidden="1" customWidth="1"/>
    <col min="11024" max="11024" width="11.7109375" customWidth="1"/>
    <col min="11025" max="11025" width="6.42578125" bestFit="1" customWidth="1"/>
    <col min="11026" max="11026" width="11.7109375" customWidth="1"/>
    <col min="11027" max="11027" width="0" hidden="1" customWidth="1"/>
    <col min="11028" max="11028" width="3.7109375" customWidth="1"/>
    <col min="11029" max="11029" width="11.140625" bestFit="1" customWidth="1"/>
    <col min="11258" max="11265" width="0" hidden="1" customWidth="1"/>
    <col min="11266" max="11268" width="3.7109375" customWidth="1"/>
    <col min="11269" max="11269" width="12.7109375" customWidth="1"/>
    <col min="11270" max="11270" width="47.42578125" customWidth="1"/>
    <col min="11271" max="11279" width="0" hidden="1" customWidth="1"/>
    <col min="11280" max="11280" width="11.7109375" customWidth="1"/>
    <col min="11281" max="11281" width="6.42578125" bestFit="1" customWidth="1"/>
    <col min="11282" max="11282" width="11.7109375" customWidth="1"/>
    <col min="11283" max="11283" width="0" hidden="1" customWidth="1"/>
    <col min="11284" max="11284" width="3.7109375" customWidth="1"/>
    <col min="11285" max="11285" width="11.140625" bestFit="1" customWidth="1"/>
    <col min="11514" max="11521" width="0" hidden="1" customWidth="1"/>
    <col min="11522" max="11524" width="3.7109375" customWidth="1"/>
    <col min="11525" max="11525" width="12.7109375" customWidth="1"/>
    <col min="11526" max="11526" width="47.42578125" customWidth="1"/>
    <col min="11527" max="11535" width="0" hidden="1" customWidth="1"/>
    <col min="11536" max="11536" width="11.7109375" customWidth="1"/>
    <col min="11537" max="11537" width="6.42578125" bestFit="1" customWidth="1"/>
    <col min="11538" max="11538" width="11.7109375" customWidth="1"/>
    <col min="11539" max="11539" width="0" hidden="1" customWidth="1"/>
    <col min="11540" max="11540" width="3.7109375" customWidth="1"/>
    <col min="11541" max="11541" width="11.140625" bestFit="1" customWidth="1"/>
    <col min="11770" max="11777" width="0" hidden="1" customWidth="1"/>
    <col min="11778" max="11780" width="3.7109375" customWidth="1"/>
    <col min="11781" max="11781" width="12.7109375" customWidth="1"/>
    <col min="11782" max="11782" width="47.42578125" customWidth="1"/>
    <col min="11783" max="11791" width="0" hidden="1" customWidth="1"/>
    <col min="11792" max="11792" width="11.7109375" customWidth="1"/>
    <col min="11793" max="11793" width="6.42578125" bestFit="1" customWidth="1"/>
    <col min="11794" max="11794" width="11.7109375" customWidth="1"/>
    <col min="11795" max="11795" width="0" hidden="1" customWidth="1"/>
    <col min="11796" max="11796" width="3.7109375" customWidth="1"/>
    <col min="11797" max="11797" width="11.140625" bestFit="1" customWidth="1"/>
    <col min="12026" max="12033" width="0" hidden="1" customWidth="1"/>
    <col min="12034" max="12036" width="3.7109375" customWidth="1"/>
    <col min="12037" max="12037" width="12.7109375" customWidth="1"/>
    <col min="12038" max="12038" width="47.42578125" customWidth="1"/>
    <col min="12039" max="12047" width="0" hidden="1" customWidth="1"/>
    <col min="12048" max="12048" width="11.7109375" customWidth="1"/>
    <col min="12049" max="12049" width="6.42578125" bestFit="1" customWidth="1"/>
    <col min="12050" max="12050" width="11.7109375" customWidth="1"/>
    <col min="12051" max="12051" width="0" hidden="1" customWidth="1"/>
    <col min="12052" max="12052" width="3.7109375" customWidth="1"/>
    <col min="12053" max="12053" width="11.140625" bestFit="1" customWidth="1"/>
    <col min="12282" max="12289" width="0" hidden="1" customWidth="1"/>
    <col min="12290" max="12292" width="3.7109375" customWidth="1"/>
    <col min="12293" max="12293" width="12.7109375" customWidth="1"/>
    <col min="12294" max="12294" width="47.42578125" customWidth="1"/>
    <col min="12295" max="12303" width="0" hidden="1" customWidth="1"/>
    <col min="12304" max="12304" width="11.7109375" customWidth="1"/>
    <col min="12305" max="12305" width="6.42578125" bestFit="1" customWidth="1"/>
    <col min="12306" max="12306" width="11.7109375" customWidth="1"/>
    <col min="12307" max="12307" width="0" hidden="1" customWidth="1"/>
    <col min="12308" max="12308" width="3.7109375" customWidth="1"/>
    <col min="12309" max="12309" width="11.140625" bestFit="1" customWidth="1"/>
    <col min="12538" max="12545" width="0" hidden="1" customWidth="1"/>
    <col min="12546" max="12548" width="3.7109375" customWidth="1"/>
    <col min="12549" max="12549" width="12.7109375" customWidth="1"/>
    <col min="12550" max="12550" width="47.42578125" customWidth="1"/>
    <col min="12551" max="12559" width="0" hidden="1" customWidth="1"/>
    <col min="12560" max="12560" width="11.7109375" customWidth="1"/>
    <col min="12561" max="12561" width="6.42578125" bestFit="1" customWidth="1"/>
    <col min="12562" max="12562" width="11.7109375" customWidth="1"/>
    <col min="12563" max="12563" width="0" hidden="1" customWidth="1"/>
    <col min="12564" max="12564" width="3.7109375" customWidth="1"/>
    <col min="12565" max="12565" width="11.140625" bestFit="1" customWidth="1"/>
    <col min="12794" max="12801" width="0" hidden="1" customWidth="1"/>
    <col min="12802" max="12804" width="3.7109375" customWidth="1"/>
    <col min="12805" max="12805" width="12.7109375" customWidth="1"/>
    <col min="12806" max="12806" width="47.42578125" customWidth="1"/>
    <col min="12807" max="12815" width="0" hidden="1" customWidth="1"/>
    <col min="12816" max="12816" width="11.7109375" customWidth="1"/>
    <col min="12817" max="12817" width="6.42578125" bestFit="1" customWidth="1"/>
    <col min="12818" max="12818" width="11.7109375" customWidth="1"/>
    <col min="12819" max="12819" width="0" hidden="1" customWidth="1"/>
    <col min="12820" max="12820" width="3.7109375" customWidth="1"/>
    <col min="12821" max="12821" width="11.140625" bestFit="1" customWidth="1"/>
    <col min="13050" max="13057" width="0" hidden="1" customWidth="1"/>
    <col min="13058" max="13060" width="3.7109375" customWidth="1"/>
    <col min="13061" max="13061" width="12.7109375" customWidth="1"/>
    <col min="13062" max="13062" width="47.42578125" customWidth="1"/>
    <col min="13063" max="13071" width="0" hidden="1" customWidth="1"/>
    <col min="13072" max="13072" width="11.7109375" customWidth="1"/>
    <col min="13073" max="13073" width="6.42578125" bestFit="1" customWidth="1"/>
    <col min="13074" max="13074" width="11.7109375" customWidth="1"/>
    <col min="13075" max="13075" width="0" hidden="1" customWidth="1"/>
    <col min="13076" max="13076" width="3.7109375" customWidth="1"/>
    <col min="13077" max="13077" width="11.140625" bestFit="1" customWidth="1"/>
    <col min="13306" max="13313" width="0" hidden="1" customWidth="1"/>
    <col min="13314" max="13316" width="3.7109375" customWidth="1"/>
    <col min="13317" max="13317" width="12.7109375" customWidth="1"/>
    <col min="13318" max="13318" width="47.42578125" customWidth="1"/>
    <col min="13319" max="13327" width="0" hidden="1" customWidth="1"/>
    <col min="13328" max="13328" width="11.7109375" customWidth="1"/>
    <col min="13329" max="13329" width="6.42578125" bestFit="1" customWidth="1"/>
    <col min="13330" max="13330" width="11.7109375" customWidth="1"/>
    <col min="13331" max="13331" width="0" hidden="1" customWidth="1"/>
    <col min="13332" max="13332" width="3.7109375" customWidth="1"/>
    <col min="13333" max="13333" width="11.140625" bestFit="1" customWidth="1"/>
    <col min="13562" max="13569" width="0" hidden="1" customWidth="1"/>
    <col min="13570" max="13572" width="3.7109375" customWidth="1"/>
    <col min="13573" max="13573" width="12.7109375" customWidth="1"/>
    <col min="13574" max="13574" width="47.42578125" customWidth="1"/>
    <col min="13575" max="13583" width="0" hidden="1" customWidth="1"/>
    <col min="13584" max="13584" width="11.7109375" customWidth="1"/>
    <col min="13585" max="13585" width="6.42578125" bestFit="1" customWidth="1"/>
    <col min="13586" max="13586" width="11.7109375" customWidth="1"/>
    <col min="13587" max="13587" width="0" hidden="1" customWidth="1"/>
    <col min="13588" max="13588" width="3.7109375" customWidth="1"/>
    <col min="13589" max="13589" width="11.140625" bestFit="1" customWidth="1"/>
    <col min="13818" max="13825" width="0" hidden="1" customWidth="1"/>
    <col min="13826" max="13828" width="3.7109375" customWidth="1"/>
    <col min="13829" max="13829" width="12.7109375" customWidth="1"/>
    <col min="13830" max="13830" width="47.42578125" customWidth="1"/>
    <col min="13831" max="13839" width="0" hidden="1" customWidth="1"/>
    <col min="13840" max="13840" width="11.7109375" customWidth="1"/>
    <col min="13841" max="13841" width="6.42578125" bestFit="1" customWidth="1"/>
    <col min="13842" max="13842" width="11.7109375" customWidth="1"/>
    <col min="13843" max="13843" width="0" hidden="1" customWidth="1"/>
    <col min="13844" max="13844" width="3.7109375" customWidth="1"/>
    <col min="13845" max="13845" width="11.140625" bestFit="1" customWidth="1"/>
    <col min="14074" max="14081" width="0" hidden="1" customWidth="1"/>
    <col min="14082" max="14084" width="3.7109375" customWidth="1"/>
    <col min="14085" max="14085" width="12.7109375" customWidth="1"/>
    <col min="14086" max="14086" width="47.42578125" customWidth="1"/>
    <col min="14087" max="14095" width="0" hidden="1" customWidth="1"/>
    <col min="14096" max="14096" width="11.7109375" customWidth="1"/>
    <col min="14097" max="14097" width="6.42578125" bestFit="1" customWidth="1"/>
    <col min="14098" max="14098" width="11.7109375" customWidth="1"/>
    <col min="14099" max="14099" width="0" hidden="1" customWidth="1"/>
    <col min="14100" max="14100" width="3.7109375" customWidth="1"/>
    <col min="14101" max="14101" width="11.140625" bestFit="1" customWidth="1"/>
    <col min="14330" max="14337" width="0" hidden="1" customWidth="1"/>
    <col min="14338" max="14340" width="3.7109375" customWidth="1"/>
    <col min="14341" max="14341" width="12.7109375" customWidth="1"/>
    <col min="14342" max="14342" width="47.42578125" customWidth="1"/>
    <col min="14343" max="14351" width="0" hidden="1" customWidth="1"/>
    <col min="14352" max="14352" width="11.7109375" customWidth="1"/>
    <col min="14353" max="14353" width="6.42578125" bestFit="1" customWidth="1"/>
    <col min="14354" max="14354" width="11.7109375" customWidth="1"/>
    <col min="14355" max="14355" width="0" hidden="1" customWidth="1"/>
    <col min="14356" max="14356" width="3.7109375" customWidth="1"/>
    <col min="14357" max="14357" width="11.140625" bestFit="1" customWidth="1"/>
    <col min="14586" max="14593" width="0" hidden="1" customWidth="1"/>
    <col min="14594" max="14596" width="3.7109375" customWidth="1"/>
    <col min="14597" max="14597" width="12.7109375" customWidth="1"/>
    <col min="14598" max="14598" width="47.42578125" customWidth="1"/>
    <col min="14599" max="14607" width="0" hidden="1" customWidth="1"/>
    <col min="14608" max="14608" width="11.7109375" customWidth="1"/>
    <col min="14609" max="14609" width="6.42578125" bestFit="1" customWidth="1"/>
    <col min="14610" max="14610" width="11.7109375" customWidth="1"/>
    <col min="14611" max="14611" width="0" hidden="1" customWidth="1"/>
    <col min="14612" max="14612" width="3.7109375" customWidth="1"/>
    <col min="14613" max="14613" width="11.140625" bestFit="1" customWidth="1"/>
    <col min="14842" max="14849" width="0" hidden="1" customWidth="1"/>
    <col min="14850" max="14852" width="3.7109375" customWidth="1"/>
    <col min="14853" max="14853" width="12.7109375" customWidth="1"/>
    <col min="14854" max="14854" width="47.42578125" customWidth="1"/>
    <col min="14855" max="14863" width="0" hidden="1" customWidth="1"/>
    <col min="14864" max="14864" width="11.7109375" customWidth="1"/>
    <col min="14865" max="14865" width="6.42578125" bestFit="1" customWidth="1"/>
    <col min="14866" max="14866" width="11.7109375" customWidth="1"/>
    <col min="14867" max="14867" width="0" hidden="1" customWidth="1"/>
    <col min="14868" max="14868" width="3.7109375" customWidth="1"/>
    <col min="14869" max="14869" width="11.140625" bestFit="1" customWidth="1"/>
    <col min="15098" max="15105" width="0" hidden="1" customWidth="1"/>
    <col min="15106" max="15108" width="3.7109375" customWidth="1"/>
    <col min="15109" max="15109" width="12.7109375" customWidth="1"/>
    <col min="15110" max="15110" width="47.42578125" customWidth="1"/>
    <col min="15111" max="15119" width="0" hidden="1" customWidth="1"/>
    <col min="15120" max="15120" width="11.7109375" customWidth="1"/>
    <col min="15121" max="15121" width="6.42578125" bestFit="1" customWidth="1"/>
    <col min="15122" max="15122" width="11.7109375" customWidth="1"/>
    <col min="15123" max="15123" width="0" hidden="1" customWidth="1"/>
    <col min="15124" max="15124" width="3.7109375" customWidth="1"/>
    <col min="15125" max="15125" width="11.140625" bestFit="1" customWidth="1"/>
    <col min="15354" max="15361" width="0" hidden="1" customWidth="1"/>
    <col min="15362" max="15364" width="3.7109375" customWidth="1"/>
    <col min="15365" max="15365" width="12.7109375" customWidth="1"/>
    <col min="15366" max="15366" width="47.42578125" customWidth="1"/>
    <col min="15367" max="15375" width="0" hidden="1" customWidth="1"/>
    <col min="15376" max="15376" width="11.7109375" customWidth="1"/>
    <col min="15377" max="15377" width="6.42578125" bestFit="1" customWidth="1"/>
    <col min="15378" max="15378" width="11.7109375" customWidth="1"/>
    <col min="15379" max="15379" width="0" hidden="1" customWidth="1"/>
    <col min="15380" max="15380" width="3.7109375" customWidth="1"/>
    <col min="15381" max="15381" width="11.140625" bestFit="1" customWidth="1"/>
    <col min="15610" max="15617" width="0" hidden="1" customWidth="1"/>
    <col min="15618" max="15620" width="3.7109375" customWidth="1"/>
    <col min="15621" max="15621" width="12.7109375" customWidth="1"/>
    <col min="15622" max="15622" width="47.42578125" customWidth="1"/>
    <col min="15623" max="15631" width="0" hidden="1" customWidth="1"/>
    <col min="15632" max="15632" width="11.7109375" customWidth="1"/>
    <col min="15633" max="15633" width="6.42578125" bestFit="1" customWidth="1"/>
    <col min="15634" max="15634" width="11.7109375" customWidth="1"/>
    <col min="15635" max="15635" width="0" hidden="1" customWidth="1"/>
    <col min="15636" max="15636" width="3.7109375" customWidth="1"/>
    <col min="15637" max="15637" width="11.140625" bestFit="1" customWidth="1"/>
    <col min="15866" max="15873" width="0" hidden="1" customWidth="1"/>
    <col min="15874" max="15876" width="3.7109375" customWidth="1"/>
    <col min="15877" max="15877" width="12.7109375" customWidth="1"/>
    <col min="15878" max="15878" width="47.42578125" customWidth="1"/>
    <col min="15879" max="15887" width="0" hidden="1" customWidth="1"/>
    <col min="15888" max="15888" width="11.7109375" customWidth="1"/>
    <col min="15889" max="15889" width="6.42578125" bestFit="1" customWidth="1"/>
    <col min="15890" max="15890" width="11.7109375" customWidth="1"/>
    <col min="15891" max="15891" width="0" hidden="1" customWidth="1"/>
    <col min="15892" max="15892" width="3.7109375" customWidth="1"/>
    <col min="15893" max="15893" width="11.140625" bestFit="1" customWidth="1"/>
    <col min="16122" max="16129" width="0" hidden="1" customWidth="1"/>
    <col min="16130" max="16132" width="3.7109375" customWidth="1"/>
    <col min="16133" max="16133" width="12.7109375" customWidth="1"/>
    <col min="16134" max="16134" width="47.42578125" customWidth="1"/>
    <col min="16135" max="16143" width="0" hidden="1" customWidth="1"/>
    <col min="16144" max="16144" width="11.7109375" customWidth="1"/>
    <col min="16145" max="16145" width="6.42578125" bestFit="1" customWidth="1"/>
    <col min="16146" max="16146" width="11.7109375" customWidth="1"/>
    <col min="16147" max="16147" width="0" hidden="1" customWidth="1"/>
    <col min="16148" max="16148" width="3.7109375" customWidth="1"/>
    <col min="16149" max="16149" width="11.140625" bestFit="1" customWidth="1"/>
  </cols>
  <sheetData>
    <row r="1" spans="12:28" hidden="1"/>
    <row r="2" spans="12:28" hidden="1"/>
    <row r="3" spans="12:28" hidden="1"/>
    <row r="4" spans="12:28" ht="3" customHeight="1"/>
    <row r="5" spans="12:28" ht="22.5" customHeight="1">
      <c r="L5" s="1" t="s">
        <v>664</v>
      </c>
      <c r="M5" s="1"/>
      <c r="N5" s="1"/>
      <c r="O5" s="1"/>
      <c r="P5" s="1"/>
      <c r="Q5" s="1"/>
      <c r="R5" s="1"/>
      <c r="S5" s="1"/>
      <c r="T5" s="1"/>
    </row>
    <row r="6" spans="12:28" ht="3" customHeight="1"/>
    <row r="7" spans="12:28">
      <c r="M7" t="s">
        <v>501</v>
      </c>
      <c r="O7" s="1" t="str">
        <f>IF(NameOrPr_ch="",IF(NameOrPr="","",NameOrPr),NameOrPr_ch)</f>
        <v>Комитет по тарифам и ценовой политике ЛО</v>
      </c>
      <c r="P7" s="1"/>
      <c r="Q7" s="1"/>
      <c r="R7" s="1"/>
      <c r="S7" s="1"/>
      <c r="T7" s="1"/>
    </row>
    <row r="8" spans="12:28">
      <c r="M8" t="s">
        <v>594</v>
      </c>
      <c r="O8" s="1" t="str">
        <f>IF(datePr_ch="",IF(datePr="","",datePr),datePr_ch)</f>
        <v>25.11.2022</v>
      </c>
      <c r="P8" s="1"/>
      <c r="Q8" s="1"/>
      <c r="R8" s="1"/>
      <c r="S8" s="1"/>
      <c r="T8" s="1"/>
    </row>
    <row r="9" spans="12:28">
      <c r="M9" t="s">
        <v>593</v>
      </c>
      <c r="O9" s="1" t="str">
        <f>IF(numberPr_ch="",IF(numberPr="","",numberPr),numberPr_ch)</f>
        <v>№472-п от 25.11.2022 г.; №513-п от 28.11.2022 г.</v>
      </c>
      <c r="P9" s="1"/>
      <c r="Q9" s="1"/>
      <c r="R9" s="1"/>
      <c r="S9" s="1"/>
      <c r="T9" s="1"/>
    </row>
    <row r="10" spans="12:28">
      <c r="M10" t="s">
        <v>500</v>
      </c>
      <c r="O10" s="1" t="str">
        <f>IF(IstPub_ch="",IF(IstPub="","",IstPub),IstPub_ch)</f>
        <v>https://tarif.lenobl.ru</v>
      </c>
      <c r="P10" s="1"/>
      <c r="Q10" s="1"/>
      <c r="R10" s="1"/>
      <c r="S10" s="1"/>
      <c r="T10" s="1"/>
    </row>
    <row r="11" spans="12:28" hidden="1">
      <c r="Z11" t="s">
        <v>372</v>
      </c>
    </row>
    <row r="12" spans="12:28">
      <c r="O12" s="1"/>
      <c r="P12" s="1"/>
      <c r="Q12" s="1"/>
      <c r="R12" s="1"/>
      <c r="S12" s="1"/>
      <c r="T12" s="1"/>
      <c r="U12" s="1"/>
      <c r="V12" s="1"/>
      <c r="W12" s="1"/>
      <c r="X12" s="1"/>
      <c r="Y12" s="1"/>
      <c r="Z12" s="1"/>
    </row>
    <row r="13" spans="12:28" ht="14.25" customHeight="1">
      <c r="L13" s="1" t="s">
        <v>453</v>
      </c>
      <c r="M13" s="1"/>
      <c r="N13" s="1"/>
      <c r="O13" s="1"/>
      <c r="P13" s="1"/>
      <c r="Q13" s="1"/>
      <c r="R13" s="1"/>
      <c r="S13" s="1"/>
      <c r="T13" s="1"/>
      <c r="U13" s="1"/>
      <c r="V13" s="1"/>
      <c r="W13" s="1"/>
      <c r="X13" s="1"/>
      <c r="Y13" s="1"/>
      <c r="Z13" s="1"/>
      <c r="AA13" s="1"/>
      <c r="AB13" s="1" t="s">
        <v>454</v>
      </c>
    </row>
    <row r="14" spans="12:28" ht="14.25" customHeight="1">
      <c r="L14" s="1" t="s">
        <v>91</v>
      </c>
      <c r="M14" s="1" t="s">
        <v>637</v>
      </c>
      <c r="O14" s="1" t="s">
        <v>639</v>
      </c>
      <c r="P14" s="1"/>
      <c r="Q14" s="1"/>
      <c r="R14" s="1"/>
      <c r="S14" s="1"/>
      <c r="T14" s="1"/>
      <c r="U14" s="1"/>
      <c r="V14" s="1"/>
      <c r="W14" s="1"/>
      <c r="X14" s="1"/>
      <c r="Y14" s="1"/>
      <c r="Z14" s="1" t="s">
        <v>340</v>
      </c>
      <c r="AA14" s="1" t="s">
        <v>274</v>
      </c>
      <c r="AB14" s="1"/>
    </row>
    <row r="15" spans="12:28" ht="14.25" customHeight="1">
      <c r="L15" s="1"/>
      <c r="M15" s="1"/>
      <c r="O15" s="1" t="s">
        <v>665</v>
      </c>
      <c r="P15" s="1" t="s">
        <v>618</v>
      </c>
      <c r="Q15" s="1" t="s">
        <v>619</v>
      </c>
      <c r="R15" s="1" t="s">
        <v>270</v>
      </c>
      <c r="S15" s="1"/>
      <c r="T15" s="1" t="s">
        <v>270</v>
      </c>
      <c r="U15" s="1"/>
      <c r="W15" s="1" t="s">
        <v>652</v>
      </c>
      <c r="X15" s="1"/>
      <c r="Y15" s="1"/>
      <c r="Z15" s="1"/>
      <c r="AA15" s="1"/>
      <c r="AB15" s="1"/>
    </row>
    <row r="16" spans="12:28" ht="56.25" customHeight="1">
      <c r="L16" s="1"/>
      <c r="M16" s="1"/>
      <c r="O16" s="1"/>
      <c r="P16" s="1"/>
      <c r="Q16" s="1"/>
      <c r="R16" t="s">
        <v>620</v>
      </c>
      <c r="S16" t="s">
        <v>621</v>
      </c>
      <c r="T16" t="s">
        <v>622</v>
      </c>
      <c r="U16" t="s">
        <v>623</v>
      </c>
      <c r="W16" t="s">
        <v>273</v>
      </c>
      <c r="X16" s="1" t="s">
        <v>272</v>
      </c>
      <c r="Y16" s="1"/>
      <c r="Z16" s="1"/>
      <c r="AA16" s="1"/>
      <c r="AB16" s="1"/>
    </row>
    <row r="17" spans="1:32">
      <c r="K17">
        <v>1</v>
      </c>
      <c r="L17" t="s">
        <v>92</v>
      </c>
      <c r="M17" t="s">
        <v>48</v>
      </c>
      <c r="N17" t="s">
        <v>48</v>
      </c>
      <c r="O17">
        <f ca="1">OFFSET(O17,0,-1)+1</f>
        <v>3</v>
      </c>
      <c r="P17">
        <f t="shared" ref="P17:W17" ca="1" si="0">OFFSET(P17,0,-1)+1</f>
        <v>4</v>
      </c>
      <c r="Q17">
        <f t="shared" ca="1" si="0"/>
        <v>5</v>
      </c>
      <c r="R17">
        <f t="shared" ca="1" si="0"/>
        <v>6</v>
      </c>
      <c r="S17">
        <f t="shared" ca="1" si="0"/>
        <v>7</v>
      </c>
      <c r="T17">
        <f t="shared" ca="1" si="0"/>
        <v>8</v>
      </c>
      <c r="U17">
        <f t="shared" ca="1" si="0"/>
        <v>9</v>
      </c>
      <c r="V17">
        <f ca="1">OFFSET(V17,0,-1)</f>
        <v>9</v>
      </c>
      <c r="W17">
        <f t="shared" ca="1" si="0"/>
        <v>10</v>
      </c>
      <c r="X17" s="1">
        <f ca="1">OFFSET(X17,0,-1)+1</f>
        <v>11</v>
      </c>
      <c r="Y17" s="1"/>
      <c r="Z17">
        <f ca="1">OFFSET(Z17,0,-2)+1</f>
        <v>12</v>
      </c>
      <c r="AB17">
        <f ca="1">OFFSET(AB17,0,-2)+1</f>
        <v>13</v>
      </c>
    </row>
    <row r="18" spans="1:32">
      <c r="A18" s="1">
        <v>1</v>
      </c>
      <c r="L18">
        <f>mergeValue(A18)</f>
        <v>1</v>
      </c>
      <c r="M18" t="s">
        <v>20</v>
      </c>
      <c r="O18" s="1" t="str">
        <f>IF('Перечень тарифов'!J36="","","" &amp; 'Перечень тарифов'!J36 &amp; "")</f>
        <v>Тариф на горячю воду (открытая система теплоснабжения)</v>
      </c>
      <c r="P18" s="1"/>
      <c r="Q18" s="1"/>
      <c r="R18" s="1"/>
      <c r="S18" s="1"/>
      <c r="T18" s="1"/>
      <c r="U18" s="1"/>
      <c r="V18" s="1"/>
      <c r="W18" s="1"/>
      <c r="X18" s="1"/>
      <c r="Y18" s="1"/>
      <c r="Z18" s="1"/>
      <c r="AA18" s="1"/>
      <c r="AB18" t="s">
        <v>475</v>
      </c>
    </row>
    <row r="19" spans="1:32">
      <c r="A19" s="1"/>
      <c r="B19" s="1">
        <v>1</v>
      </c>
      <c r="L19" t="str">
        <f>mergeValue(A19) &amp;"."&amp; mergeValue(B19)</f>
        <v>1.1</v>
      </c>
      <c r="M19" t="s">
        <v>16</v>
      </c>
      <c r="O19" s="1" t="str">
        <f>IF('Перечень тарифов'!N36="","","" &amp; 'Перечень тарифов'!N36 &amp; "")</f>
        <v>Бокситогорский муниципальный район, Бокситогорское (41603101);</v>
      </c>
      <c r="P19" s="1"/>
      <c r="Q19" s="1"/>
      <c r="R19" s="1"/>
      <c r="S19" s="1"/>
      <c r="T19" s="1"/>
      <c r="U19" s="1"/>
      <c r="V19" s="1"/>
      <c r="W19" s="1"/>
      <c r="X19" s="1"/>
      <c r="Y19" s="1"/>
      <c r="Z19" s="1"/>
      <c r="AA19" s="1"/>
      <c r="AB19" t="s">
        <v>476</v>
      </c>
    </row>
    <row r="20" spans="1:32" hidden="1">
      <c r="A20" s="1"/>
      <c r="B20" s="1"/>
      <c r="C20" s="1">
        <v>1</v>
      </c>
      <c r="L20" t="str">
        <f>mergeValue(A20) &amp;"."&amp; mergeValue(B20)&amp;"."&amp; mergeValue(C20)</f>
        <v>1.1.1</v>
      </c>
      <c r="O20" s="1"/>
      <c r="P20" s="1"/>
      <c r="Q20" s="1"/>
      <c r="R20" s="1"/>
      <c r="S20" s="1"/>
      <c r="T20" s="1"/>
      <c r="U20" s="1"/>
      <c r="V20" s="1"/>
      <c r="W20" s="1"/>
      <c r="X20" s="1"/>
      <c r="Y20" s="1"/>
      <c r="Z20" s="1"/>
      <c r="AA20" s="1"/>
    </row>
    <row r="21" spans="1:32" hidden="1">
      <c r="A21" s="1"/>
      <c r="B21" s="1"/>
      <c r="C21" s="1"/>
      <c r="D21" s="1">
        <v>1</v>
      </c>
      <c r="L21" t="str">
        <f>mergeValue(A21) &amp;"."&amp; mergeValue(B21)&amp;"."&amp; mergeValue(C21)&amp;"."&amp; mergeValue(D21)</f>
        <v>1.1.1.1</v>
      </c>
      <c r="O21" s="1"/>
      <c r="P21" s="1"/>
      <c r="Q21" s="1"/>
      <c r="R21" s="1"/>
      <c r="S21" s="1"/>
      <c r="T21" s="1"/>
      <c r="U21" s="1"/>
      <c r="V21" s="1"/>
      <c r="W21" s="1"/>
      <c r="X21" s="1"/>
      <c r="Y21" s="1"/>
      <c r="Z21" s="1"/>
      <c r="AA21" s="1"/>
    </row>
    <row r="22" spans="1:32" ht="0.2" customHeight="1">
      <c r="A22" s="1"/>
      <c r="B22" s="1"/>
      <c r="C22" s="1"/>
      <c r="D22" s="1"/>
      <c r="E22" s="1">
        <v>1</v>
      </c>
    </row>
    <row r="23" spans="1:32" ht="23.25" customHeight="1">
      <c r="A23" s="1"/>
      <c r="B23" s="1"/>
      <c r="C23" s="1"/>
      <c r="D23" s="1"/>
      <c r="E23" s="1"/>
      <c r="F23" s="1">
        <v>1</v>
      </c>
      <c r="I23" s="1"/>
      <c r="L23" t="str">
        <f>mergeValue(A23) &amp;"."&amp; mergeValue(B23)&amp;"."&amp; mergeValue(C23)&amp;"."&amp; mergeValue(D23)&amp;"."&amp; mergeValue(F23)</f>
        <v>1.1.1.1.1</v>
      </c>
      <c r="M23" t="s">
        <v>10</v>
      </c>
      <c r="O23" s="1" t="s">
        <v>302</v>
      </c>
      <c r="P23" s="1"/>
      <c r="Q23" s="1"/>
      <c r="R23" s="1"/>
      <c r="S23" s="1"/>
      <c r="T23" s="1"/>
      <c r="U23" s="1"/>
      <c r="V23" s="1"/>
      <c r="W23" s="1"/>
      <c r="X23" s="1"/>
      <c r="Y23" s="1"/>
      <c r="Z23" s="1"/>
      <c r="AA23" s="1"/>
      <c r="AB23" t="s">
        <v>633</v>
      </c>
      <c r="AD23" t="str">
        <f>strCheckUnique(AE23:AE27)</f>
        <v/>
      </c>
    </row>
    <row r="24" spans="1:32" ht="21.75" customHeight="1">
      <c r="A24" s="1"/>
      <c r="B24" s="1"/>
      <c r="C24" s="1"/>
      <c r="D24" s="1"/>
      <c r="E24" s="1"/>
      <c r="F24" s="1"/>
      <c r="G24" s="1">
        <v>1</v>
      </c>
      <c r="I24" s="1"/>
      <c r="J24" s="1"/>
      <c r="L24" t="str">
        <f>mergeValue(A24) &amp;"."&amp; mergeValue(B24)&amp;"."&amp; mergeValue(C24)&amp;"."&amp; mergeValue(D24)&amp;"."&amp; mergeValue(F24)&amp;"."&amp; mergeValue(G24)</f>
        <v>1.1.1.1.1.1</v>
      </c>
      <c r="M24" t="s">
        <v>640</v>
      </c>
      <c r="O24">
        <v>48.61</v>
      </c>
      <c r="P24">
        <v>2451.2399999999998</v>
      </c>
      <c r="V24" t="str">
        <f>W24 &amp; "-" &amp; Y24</f>
        <v>01.12.2022-31.12.2023</v>
      </c>
      <c r="W24" s="1" t="s">
        <v>1007</v>
      </c>
      <c r="X24" s="1" t="s">
        <v>83</v>
      </c>
      <c r="Y24" s="1" t="s">
        <v>1008</v>
      </c>
      <c r="Z24" s="1" t="s">
        <v>84</v>
      </c>
      <c r="AB24" t="s">
        <v>666</v>
      </c>
      <c r="AC24" t="str">
        <f>strCheckDate(O24:AA24)</f>
        <v/>
      </c>
      <c r="AE24" t="str">
        <f>IF(M24="","",M24 )</f>
        <v>вода</v>
      </c>
    </row>
    <row r="25" spans="1:32" ht="14.25" hidden="1" customHeight="1">
      <c r="A25" s="1"/>
      <c r="B25" s="1"/>
      <c r="C25" s="1"/>
      <c r="D25" s="1"/>
      <c r="E25" s="1"/>
      <c r="F25" s="1"/>
      <c r="G25" s="1"/>
      <c r="I25" s="1"/>
      <c r="J25" s="1"/>
      <c r="W25" s="1"/>
      <c r="X25" s="1"/>
      <c r="Y25" s="1"/>
      <c r="Z25" s="1"/>
      <c r="AB25" s="1"/>
      <c r="AF25">
        <f ca="1">OFFSET(AF25,-1,0)</f>
        <v>0</v>
      </c>
    </row>
    <row r="26" spans="1:32" ht="15" hidden="1" customHeight="1">
      <c r="A26" s="1"/>
      <c r="B26" s="1"/>
      <c r="C26" s="1"/>
      <c r="D26" s="1"/>
      <c r="E26" s="1"/>
      <c r="F26" s="1"/>
      <c r="G26" s="1"/>
      <c r="I26" s="1"/>
      <c r="J26" s="1"/>
      <c r="AB26" s="1"/>
    </row>
    <row r="27" spans="1:32" ht="15" customHeight="1">
      <c r="A27" s="1"/>
      <c r="B27" s="1"/>
      <c r="C27" s="1"/>
      <c r="D27" s="1"/>
      <c r="E27" s="1"/>
      <c r="F27" s="1"/>
      <c r="I27" s="1"/>
      <c r="M27" t="s">
        <v>25</v>
      </c>
    </row>
    <row r="28" spans="1:32" ht="23.25" customHeight="1">
      <c r="A28" s="1"/>
      <c r="B28" s="1"/>
      <c r="C28" s="1"/>
      <c r="D28" s="1"/>
      <c r="E28" s="1"/>
      <c r="F28" s="1">
        <v>2</v>
      </c>
      <c r="I28" s="1" t="s">
        <v>1689</v>
      </c>
      <c r="L28" t="str">
        <f>mergeValue(A28) &amp;"."&amp; mergeValue(B28)&amp;"."&amp; mergeValue(C28)&amp;"."&amp; mergeValue(D28)&amp;"."&amp; mergeValue(F28)</f>
        <v>1.1.1.1.2</v>
      </c>
      <c r="M28" t="s">
        <v>10</v>
      </c>
      <c r="O28" s="1" t="s">
        <v>770</v>
      </c>
      <c r="P28" s="1"/>
      <c r="Q28" s="1"/>
      <c r="R28" s="1"/>
      <c r="S28" s="1"/>
      <c r="T28" s="1"/>
      <c r="U28" s="1"/>
      <c r="V28" s="1"/>
      <c r="W28" s="1"/>
      <c r="X28" s="1"/>
      <c r="Y28" s="1"/>
      <c r="Z28" s="1"/>
      <c r="AA28" s="1"/>
      <c r="AB28" t="s">
        <v>633</v>
      </c>
      <c r="AD28" t="str">
        <f>strCheckUnique(AE28:AE32)</f>
        <v/>
      </c>
    </row>
    <row r="29" spans="1:32" ht="20.25" customHeight="1">
      <c r="A29" s="1"/>
      <c r="B29" s="1"/>
      <c r="C29" s="1"/>
      <c r="D29" s="1"/>
      <c r="E29" s="1"/>
      <c r="F29" s="1"/>
      <c r="G29" s="1">
        <v>1</v>
      </c>
      <c r="I29" s="1"/>
      <c r="J29" s="1"/>
      <c r="L29" t="str">
        <f>mergeValue(A29) &amp;"."&amp; mergeValue(B29)&amp;"."&amp; mergeValue(C29)&amp;"."&amp; mergeValue(D29)&amp;"."&amp; mergeValue(F29)&amp;"."&amp; mergeValue(G29)</f>
        <v>1.1.1.1.2.1</v>
      </c>
      <c r="M29" t="s">
        <v>640</v>
      </c>
      <c r="O29">
        <v>29.25</v>
      </c>
      <c r="P29">
        <v>1139.67</v>
      </c>
      <c r="V29" t="str">
        <f>W29 &amp; "-" &amp; Y29</f>
        <v>01.12.2022-31.12.2023</v>
      </c>
      <c r="W29" s="1" t="s">
        <v>1007</v>
      </c>
      <c r="X29" s="1" t="s">
        <v>83</v>
      </c>
      <c r="Y29" s="1" t="s">
        <v>1008</v>
      </c>
      <c r="Z29" s="1" t="s">
        <v>83</v>
      </c>
      <c r="AB29" t="s">
        <v>666</v>
      </c>
      <c r="AC29" t="str">
        <f>strCheckDate(O29:AA29)</f>
        <v/>
      </c>
      <c r="AE29" t="str">
        <f>IF(M29="","",M29 )</f>
        <v>вода</v>
      </c>
    </row>
    <row r="30" spans="1:32" ht="0.2" customHeight="1">
      <c r="A30" s="1"/>
      <c r="B30" s="1"/>
      <c r="C30" s="1"/>
      <c r="D30" s="1"/>
      <c r="E30" s="1"/>
      <c r="F30" s="1"/>
      <c r="G30" s="1"/>
      <c r="I30" s="1"/>
      <c r="J30" s="1"/>
      <c r="W30" s="1"/>
      <c r="X30" s="1"/>
      <c r="Y30" s="1"/>
      <c r="Z30" s="1"/>
      <c r="AB30" s="1"/>
      <c r="AF30">
        <f ca="1">OFFSET(AF30,-1,0)</f>
        <v>0</v>
      </c>
    </row>
    <row r="31" spans="1:32" ht="15" hidden="1" customHeight="1">
      <c r="A31" s="1"/>
      <c r="B31" s="1"/>
      <c r="C31" s="1"/>
      <c r="D31" s="1"/>
      <c r="E31" s="1"/>
      <c r="F31" s="1"/>
      <c r="G31" s="1"/>
      <c r="I31" s="1"/>
      <c r="J31" s="1"/>
      <c r="AB31" s="1"/>
    </row>
    <row r="32" spans="1:32" ht="15" customHeight="1">
      <c r="A32" s="1"/>
      <c r="B32" s="1"/>
      <c r="C32" s="1"/>
      <c r="D32" s="1"/>
      <c r="E32" s="1"/>
      <c r="F32" s="1"/>
      <c r="I32" s="1"/>
      <c r="M32" t="s">
        <v>25</v>
      </c>
    </row>
    <row r="33" spans="1:32" ht="20.25" customHeight="1">
      <c r="A33" s="1"/>
      <c r="B33" s="1"/>
      <c r="C33" s="1"/>
      <c r="D33" s="1"/>
      <c r="E33" s="1"/>
      <c r="F33" s="1">
        <v>3</v>
      </c>
      <c r="I33" s="1" t="s">
        <v>1689</v>
      </c>
      <c r="L33" t="str">
        <f>mergeValue(A33) &amp;"."&amp; mergeValue(B33)&amp;"."&amp; mergeValue(C33)&amp;"."&amp; mergeValue(D33)&amp;"."&amp; mergeValue(F33)</f>
        <v>1.1.1.1.3</v>
      </c>
      <c r="M33" t="s">
        <v>10</v>
      </c>
      <c r="O33" s="1" t="s">
        <v>770</v>
      </c>
      <c r="P33" s="1"/>
      <c r="Q33" s="1"/>
      <c r="R33" s="1"/>
      <c r="S33" s="1"/>
      <c r="T33" s="1"/>
      <c r="U33" s="1"/>
      <c r="V33" s="1"/>
      <c r="W33" s="1"/>
      <c r="X33" s="1"/>
      <c r="Y33" s="1"/>
      <c r="Z33" s="1"/>
      <c r="AA33" s="1"/>
      <c r="AB33" t="s">
        <v>633</v>
      </c>
      <c r="AD33" t="str">
        <f>strCheckUnique(AE33:AE37)</f>
        <v/>
      </c>
    </row>
    <row r="34" spans="1:32" ht="20.25" customHeight="1">
      <c r="A34" s="1"/>
      <c r="B34" s="1"/>
      <c r="C34" s="1"/>
      <c r="D34" s="1"/>
      <c r="E34" s="1"/>
      <c r="F34" s="1"/>
      <c r="G34" s="1">
        <v>1</v>
      </c>
      <c r="I34" s="1"/>
      <c r="J34" s="1"/>
      <c r="L34" t="str">
        <f>mergeValue(A34) &amp;"."&amp; mergeValue(B34)&amp;"."&amp; mergeValue(C34)&amp;"."&amp; mergeValue(D34)&amp;"."&amp; mergeValue(F34)&amp;"."&amp; mergeValue(G34)</f>
        <v>1.1.1.1.3.1</v>
      </c>
      <c r="M34" t="s">
        <v>640</v>
      </c>
      <c r="O34">
        <v>29.25</v>
      </c>
      <c r="P34">
        <v>1243.29</v>
      </c>
      <c r="V34" t="str">
        <f>W34 &amp; "-" &amp; Y34</f>
        <v>01.12.2022-31.12.2023</v>
      </c>
      <c r="W34" s="1" t="s">
        <v>1007</v>
      </c>
      <c r="X34" s="1" t="s">
        <v>83</v>
      </c>
      <c r="Y34" s="1" t="s">
        <v>1008</v>
      </c>
      <c r="Z34" s="1" t="s">
        <v>83</v>
      </c>
      <c r="AB34" t="s">
        <v>666</v>
      </c>
      <c r="AC34" t="str">
        <f>strCheckDate(O34:AA34)</f>
        <v/>
      </c>
      <c r="AE34" t="str">
        <f>IF(M34="","",M34 )</f>
        <v>вода</v>
      </c>
    </row>
    <row r="35" spans="1:32" ht="0.2" customHeight="1">
      <c r="A35" s="1"/>
      <c r="B35" s="1"/>
      <c r="C35" s="1"/>
      <c r="D35" s="1"/>
      <c r="E35" s="1"/>
      <c r="F35" s="1"/>
      <c r="G35" s="1"/>
      <c r="I35" s="1"/>
      <c r="J35" s="1"/>
      <c r="W35" s="1"/>
      <c r="X35" s="1"/>
      <c r="Y35" s="1"/>
      <c r="Z35" s="1"/>
      <c r="AB35" s="1"/>
      <c r="AF35">
        <f ca="1">OFFSET(AF35,-1,0)</f>
        <v>0</v>
      </c>
    </row>
    <row r="36" spans="1:32" ht="15" hidden="1" customHeight="1">
      <c r="A36" s="1"/>
      <c r="B36" s="1"/>
      <c r="C36" s="1"/>
      <c r="D36" s="1"/>
      <c r="E36" s="1"/>
      <c r="F36" s="1"/>
      <c r="G36" s="1"/>
      <c r="I36" s="1"/>
      <c r="J36" s="1"/>
      <c r="AB36" s="1"/>
    </row>
    <row r="37" spans="1:32" ht="15" customHeight="1">
      <c r="A37" s="1"/>
      <c r="B37" s="1"/>
      <c r="C37" s="1"/>
      <c r="D37" s="1"/>
      <c r="E37" s="1"/>
      <c r="F37" s="1"/>
      <c r="I37" s="1"/>
      <c r="M37" t="s">
        <v>25</v>
      </c>
    </row>
    <row r="38" spans="1:32" ht="20.25" customHeight="1">
      <c r="A38" s="1"/>
      <c r="B38" s="1"/>
      <c r="C38" s="1"/>
      <c r="D38" s="1"/>
      <c r="E38" s="1"/>
      <c r="F38" s="1">
        <v>4</v>
      </c>
      <c r="I38" s="1" t="s">
        <v>1689</v>
      </c>
      <c r="L38" t="str">
        <f>mergeValue(A38) &amp;"."&amp; mergeValue(B38)&amp;"."&amp; mergeValue(C38)&amp;"."&amp; mergeValue(D38)&amp;"."&amp; mergeValue(F38)</f>
        <v>1.1.1.1.4</v>
      </c>
      <c r="M38" t="s">
        <v>10</v>
      </c>
      <c r="O38" s="1" t="s">
        <v>303</v>
      </c>
      <c r="P38" s="1"/>
      <c r="Q38" s="1"/>
      <c r="R38" s="1"/>
      <c r="S38" s="1"/>
      <c r="T38" s="1"/>
      <c r="U38" s="1"/>
      <c r="V38" s="1"/>
      <c r="W38" s="1"/>
      <c r="X38" s="1"/>
      <c r="Y38" s="1"/>
      <c r="Z38" s="1"/>
      <c r="AA38" s="1"/>
      <c r="AB38" t="s">
        <v>633</v>
      </c>
      <c r="AD38" t="str">
        <f>strCheckUnique(AE38:AE42)</f>
        <v/>
      </c>
    </row>
    <row r="39" spans="1:32" ht="22.5" customHeight="1">
      <c r="A39" s="1"/>
      <c r="B39" s="1"/>
      <c r="C39" s="1"/>
      <c r="D39" s="1"/>
      <c r="E39" s="1"/>
      <c r="F39" s="1"/>
      <c r="G39" s="1">
        <v>1</v>
      </c>
      <c r="I39" s="1"/>
      <c r="J39" s="1"/>
      <c r="L39" t="str">
        <f>mergeValue(A39) &amp;"."&amp; mergeValue(B39)&amp;"."&amp; mergeValue(C39)&amp;"."&amp; mergeValue(D39)&amp;"."&amp; mergeValue(F39)&amp;"."&amp; mergeValue(G39)</f>
        <v>1.1.1.1.4.1</v>
      </c>
      <c r="M39" t="s">
        <v>640</v>
      </c>
      <c r="O39">
        <v>48.61</v>
      </c>
      <c r="P39">
        <v>2451.2399999999998</v>
      </c>
      <c r="V39" t="str">
        <f>W39 &amp; "-" &amp; Y39</f>
        <v>01.12.2022-31.12.2023</v>
      </c>
      <c r="W39" s="1" t="s">
        <v>1007</v>
      </c>
      <c r="X39" s="1" t="s">
        <v>83</v>
      </c>
      <c r="Y39" s="1" t="s">
        <v>1008</v>
      </c>
      <c r="Z39" s="1" t="s">
        <v>83</v>
      </c>
      <c r="AB39" t="s">
        <v>666</v>
      </c>
      <c r="AC39" t="str">
        <f>strCheckDate(O39:AA39)</f>
        <v/>
      </c>
      <c r="AE39" t="str">
        <f>IF(M39="","",M39 )</f>
        <v>вода</v>
      </c>
    </row>
    <row r="40" spans="1:32" ht="0.2" customHeight="1">
      <c r="A40" s="1"/>
      <c r="B40" s="1"/>
      <c r="C40" s="1"/>
      <c r="D40" s="1"/>
      <c r="E40" s="1"/>
      <c r="F40" s="1"/>
      <c r="G40" s="1"/>
      <c r="I40" s="1"/>
      <c r="J40" s="1"/>
      <c r="W40" s="1"/>
      <c r="X40" s="1"/>
      <c r="Y40" s="1"/>
      <c r="Z40" s="1"/>
      <c r="AB40" s="1"/>
      <c r="AF40">
        <f ca="1">OFFSET(AF40,-1,0)</f>
        <v>0</v>
      </c>
    </row>
    <row r="41" spans="1:32" ht="15" hidden="1" customHeight="1">
      <c r="A41" s="1"/>
      <c r="B41" s="1"/>
      <c r="C41" s="1"/>
      <c r="D41" s="1"/>
      <c r="E41" s="1"/>
      <c r="F41" s="1"/>
      <c r="G41" s="1"/>
      <c r="I41" s="1"/>
      <c r="J41" s="1"/>
      <c r="AB41" s="1"/>
    </row>
    <row r="42" spans="1:32" ht="15" customHeight="1">
      <c r="A42" s="1"/>
      <c r="B42" s="1"/>
      <c r="C42" s="1"/>
      <c r="D42" s="1"/>
      <c r="E42" s="1"/>
      <c r="F42" s="1"/>
      <c r="I42" s="1"/>
      <c r="M42" t="s">
        <v>25</v>
      </c>
    </row>
    <row r="43" spans="1:32" ht="15" customHeight="1">
      <c r="A43" s="1"/>
      <c r="B43" s="1"/>
      <c r="C43" s="1"/>
      <c r="D43" s="1"/>
      <c r="E43" s="1"/>
      <c r="M43" t="s">
        <v>11</v>
      </c>
    </row>
    <row r="44" spans="1:32" ht="14.25" hidden="1" customHeight="1">
      <c r="A44" s="1"/>
      <c r="B44" s="1"/>
      <c r="C44" s="1"/>
    </row>
    <row r="45" spans="1:32" ht="3" customHeight="1"/>
    <row r="46" spans="1:32" ht="89.25" customHeight="1">
      <c r="L46">
        <v>1</v>
      </c>
      <c r="M46" s="1" t="s">
        <v>669</v>
      </c>
      <c r="N46" s="1"/>
      <c r="O46" s="1"/>
      <c r="P46" s="1"/>
      <c r="Q46" s="1"/>
      <c r="R46" s="1"/>
      <c r="S46" s="1"/>
      <c r="T46" s="1"/>
      <c r="U46" s="1"/>
      <c r="V46" s="1"/>
      <c r="W46" s="1"/>
    </row>
  </sheetData>
  <sheetProtection sheet="1" objects="1" scenarios="1" formatColumns="0" formatRows="0"/>
  <dataConsolidate leftLabels="1"/>
  <mergeCells count="71">
    <mergeCell ref="AB30:AB31"/>
    <mergeCell ref="I28:I32"/>
    <mergeCell ref="O28:AA28"/>
    <mergeCell ref="G29:G31"/>
    <mergeCell ref="J29:J31"/>
    <mergeCell ref="W29:W30"/>
    <mergeCell ref="X29:X30"/>
    <mergeCell ref="Y29:Y30"/>
    <mergeCell ref="Z29:Z30"/>
    <mergeCell ref="AB13:AB16"/>
    <mergeCell ref="X16:Y16"/>
    <mergeCell ref="O18:AA18"/>
    <mergeCell ref="O19:AA19"/>
    <mergeCell ref="O20:AA20"/>
    <mergeCell ref="O12:Z12"/>
    <mergeCell ref="L14:L16"/>
    <mergeCell ref="L13:AA13"/>
    <mergeCell ref="O21:AA21"/>
    <mergeCell ref="O23:AA23"/>
    <mergeCell ref="O9:T9"/>
    <mergeCell ref="O10:T10"/>
    <mergeCell ref="L5:T5"/>
    <mergeCell ref="O7:T7"/>
    <mergeCell ref="O8:T8"/>
    <mergeCell ref="M46:W46"/>
    <mergeCell ref="AB25:AB26"/>
    <mergeCell ref="W15:Y15"/>
    <mergeCell ref="T15:U15"/>
    <mergeCell ref="R15:S15"/>
    <mergeCell ref="O15:O16"/>
    <mergeCell ref="P15:P16"/>
    <mergeCell ref="Q15:Q16"/>
    <mergeCell ref="M14:M16"/>
    <mergeCell ref="Z14:Z16"/>
    <mergeCell ref="AA14:AA16"/>
    <mergeCell ref="O14:Y14"/>
    <mergeCell ref="X17:Y17"/>
    <mergeCell ref="Y24:Y25"/>
    <mergeCell ref="Z24:Z25"/>
    <mergeCell ref="W24:W25"/>
    <mergeCell ref="X34:X35"/>
    <mergeCell ref="Y34:Y35"/>
    <mergeCell ref="Z34:Z35"/>
    <mergeCell ref="A18:A44"/>
    <mergeCell ref="B19:B44"/>
    <mergeCell ref="C20:C44"/>
    <mergeCell ref="D21:D43"/>
    <mergeCell ref="G24:G26"/>
    <mergeCell ref="E22:E43"/>
    <mergeCell ref="F23:F27"/>
    <mergeCell ref="F28:F32"/>
    <mergeCell ref="F33:F37"/>
    <mergeCell ref="I23:I27"/>
    <mergeCell ref="J24:J26"/>
    <mergeCell ref="X24:X25"/>
    <mergeCell ref="AB35:AB36"/>
    <mergeCell ref="F38:F42"/>
    <mergeCell ref="I38:I42"/>
    <mergeCell ref="O38:AA38"/>
    <mergeCell ref="G39:G41"/>
    <mergeCell ref="J39:J41"/>
    <mergeCell ref="W39:W40"/>
    <mergeCell ref="X39:X40"/>
    <mergeCell ref="Y39:Y40"/>
    <mergeCell ref="Z39:Z40"/>
    <mergeCell ref="AB40:AB41"/>
    <mergeCell ref="I33:I37"/>
    <mergeCell ref="O33:AA33"/>
    <mergeCell ref="G34:G36"/>
    <mergeCell ref="J34:J36"/>
    <mergeCell ref="W34:W35"/>
  </mergeCells>
  <dataValidations count="11">
    <dataValidation allowBlank="1" sqref="JA44:JQ44 SW44:TM44 ACS44:ADI44 AMO44:ANE44 AWK44:AXA44 BGG44:BGW44 BQC44:BQS44 BZY44:CAO44 CJU44:CKK44 CTQ44:CUG44 DDM44:DEC44 DNI44:DNY44 DXE44:DXU44 EHA44:EHQ44 EQW44:ERM44 FAS44:FBI44 FKO44:FLE44 FUK44:FVA44 GEG44:GEW44 GOC44:GOS44 GXY44:GYO44 HHU44:HIK44 HRQ44:HSG44 IBM44:ICC44 ILI44:ILY44 IVE44:IVU44 JFA44:JFQ44 JOW44:JPM44 JYS44:JZI44 KIO44:KJE44 KSK44:KTA44 LCG44:LCW44 LMC44:LMS44 LVY44:LWO44 MFU44:MGK44 MPQ44:MQG44 MZM44:NAC44 NJI44:NJY44 NTE44:NTU44 ODA44:ODQ44 OMW44:ONM44 OWS44:OXI44 PGO44:PHE44 PQK44:PRA44 QAG44:QAW44 QKC44:QKS44 QTY44:QUO44 RDU44:REK44 RNQ44:ROG44 RXM44:RYC44 SHI44:SHY44 SRE44:SRU44 TBA44:TBQ44 TKW44:TLM44 TUS44:TVI44 UEO44:UFE44 UOK44:UPA44 UYG44:UYW44 VIC44:VIS44 VRY44:VSO44 WBU44:WCK44 WLQ44:WMG44 WVM44:WWC44 WVM983080:WWC983080 JA65576:JQ65576 SW65576:TM65576 ACS65576:ADI65576 AMO65576:ANE65576 AWK65576:AXA65576 BGG65576:BGW65576 BQC65576:BQS65576 BZY65576:CAO65576 CJU65576:CKK65576 CTQ65576:CUG65576 DDM65576:DEC65576 DNI65576:DNY65576 DXE65576:DXU65576 EHA65576:EHQ65576 EQW65576:ERM65576 FAS65576:FBI65576 FKO65576:FLE65576 FUK65576:FVA65576 GEG65576:GEW65576 GOC65576:GOS65576 GXY65576:GYO65576 HHU65576:HIK65576 HRQ65576:HSG65576 IBM65576:ICC65576 ILI65576:ILY65576 IVE65576:IVU65576 JFA65576:JFQ65576 JOW65576:JPM65576 JYS65576:JZI65576 KIO65576:KJE65576 KSK65576:KTA65576 LCG65576:LCW65576 LMC65576:LMS65576 LVY65576:LWO65576 MFU65576:MGK65576 MPQ65576:MQG65576 MZM65576:NAC65576 NJI65576:NJY65576 NTE65576:NTU65576 ODA65576:ODQ65576 OMW65576:ONM65576 OWS65576:OXI65576 PGO65576:PHE65576 PQK65576:PRA65576 QAG65576:QAW65576 QKC65576:QKS65576 QTY65576:QUO65576 RDU65576:REK65576 RNQ65576:ROG65576 RXM65576:RYC65576 SHI65576:SHY65576 SRE65576:SRU65576 TBA65576:TBQ65576 TKW65576:TLM65576 TUS65576:TVI65576 UEO65576:UFE65576 UOK65576:UPA65576 UYG65576:UYW65576 VIC65576:VIS65576 VRY65576:VSO65576 WBU65576:WCK65576 WLQ65576:WMG65576 WVM65576:WWC65576 JA131112:JQ131112 SW131112:TM131112 ACS131112:ADI131112 AMO131112:ANE131112 AWK131112:AXA131112 BGG131112:BGW131112 BQC131112:BQS131112 BZY131112:CAO131112 CJU131112:CKK131112 CTQ131112:CUG131112 DDM131112:DEC131112 DNI131112:DNY131112 DXE131112:DXU131112 EHA131112:EHQ131112 EQW131112:ERM131112 FAS131112:FBI131112 FKO131112:FLE131112 FUK131112:FVA131112 GEG131112:GEW131112 GOC131112:GOS131112 GXY131112:GYO131112 HHU131112:HIK131112 HRQ131112:HSG131112 IBM131112:ICC131112 ILI131112:ILY131112 IVE131112:IVU131112 JFA131112:JFQ131112 JOW131112:JPM131112 JYS131112:JZI131112 KIO131112:KJE131112 KSK131112:KTA131112 LCG131112:LCW131112 LMC131112:LMS131112 LVY131112:LWO131112 MFU131112:MGK131112 MPQ131112:MQG131112 MZM131112:NAC131112 NJI131112:NJY131112 NTE131112:NTU131112 ODA131112:ODQ131112 OMW131112:ONM131112 OWS131112:OXI131112 PGO131112:PHE131112 PQK131112:PRA131112 QAG131112:QAW131112 QKC131112:QKS131112 QTY131112:QUO131112 RDU131112:REK131112 RNQ131112:ROG131112 RXM131112:RYC131112 SHI131112:SHY131112 SRE131112:SRU131112 TBA131112:TBQ131112 TKW131112:TLM131112 TUS131112:TVI131112 UEO131112:UFE131112 UOK131112:UPA131112 UYG131112:UYW131112 VIC131112:VIS131112 VRY131112:VSO131112 WBU131112:WCK131112 WLQ131112:WMG131112 WVM131112:WWC131112 JA196648:JQ196648 SW196648:TM196648 ACS196648:ADI196648 AMO196648:ANE196648 AWK196648:AXA196648 BGG196648:BGW196648 BQC196648:BQS196648 BZY196648:CAO196648 CJU196648:CKK196648 CTQ196648:CUG196648 DDM196648:DEC196648 DNI196648:DNY196648 DXE196648:DXU196648 EHA196648:EHQ196648 EQW196648:ERM196648 FAS196648:FBI196648 FKO196648:FLE196648 FUK196648:FVA196648 GEG196648:GEW196648 GOC196648:GOS196648 GXY196648:GYO196648 HHU196648:HIK196648 HRQ196648:HSG196648 IBM196648:ICC196648 ILI196648:ILY196648 IVE196648:IVU196648 JFA196648:JFQ196648 JOW196648:JPM196648 JYS196648:JZI196648 KIO196648:KJE196648 KSK196648:KTA196648 LCG196648:LCW196648 LMC196648:LMS196648 LVY196648:LWO196648 MFU196648:MGK196648 MPQ196648:MQG196648 MZM196648:NAC196648 NJI196648:NJY196648 NTE196648:NTU196648 ODA196648:ODQ196648 OMW196648:ONM196648 OWS196648:OXI196648 PGO196648:PHE196648 PQK196648:PRA196648 QAG196648:QAW196648 QKC196648:QKS196648 QTY196648:QUO196648 RDU196648:REK196648 RNQ196648:ROG196648 RXM196648:RYC196648 SHI196648:SHY196648 SRE196648:SRU196648 TBA196648:TBQ196648 TKW196648:TLM196648 TUS196648:TVI196648 UEO196648:UFE196648 UOK196648:UPA196648 UYG196648:UYW196648 VIC196648:VIS196648 VRY196648:VSO196648 WBU196648:WCK196648 WLQ196648:WMG196648 WVM196648:WWC196648 JA262184:JQ262184 SW262184:TM262184 ACS262184:ADI262184 AMO262184:ANE262184 AWK262184:AXA262184 BGG262184:BGW262184 BQC262184:BQS262184 BZY262184:CAO262184 CJU262184:CKK262184 CTQ262184:CUG262184 DDM262184:DEC262184 DNI262184:DNY262184 DXE262184:DXU262184 EHA262184:EHQ262184 EQW262184:ERM262184 FAS262184:FBI262184 FKO262184:FLE262184 FUK262184:FVA262184 GEG262184:GEW262184 GOC262184:GOS262184 GXY262184:GYO262184 HHU262184:HIK262184 HRQ262184:HSG262184 IBM262184:ICC262184 ILI262184:ILY262184 IVE262184:IVU262184 JFA262184:JFQ262184 JOW262184:JPM262184 JYS262184:JZI262184 KIO262184:KJE262184 KSK262184:KTA262184 LCG262184:LCW262184 LMC262184:LMS262184 LVY262184:LWO262184 MFU262184:MGK262184 MPQ262184:MQG262184 MZM262184:NAC262184 NJI262184:NJY262184 NTE262184:NTU262184 ODA262184:ODQ262184 OMW262184:ONM262184 OWS262184:OXI262184 PGO262184:PHE262184 PQK262184:PRA262184 QAG262184:QAW262184 QKC262184:QKS262184 QTY262184:QUO262184 RDU262184:REK262184 RNQ262184:ROG262184 RXM262184:RYC262184 SHI262184:SHY262184 SRE262184:SRU262184 TBA262184:TBQ262184 TKW262184:TLM262184 TUS262184:TVI262184 UEO262184:UFE262184 UOK262184:UPA262184 UYG262184:UYW262184 VIC262184:VIS262184 VRY262184:VSO262184 WBU262184:WCK262184 WLQ262184:WMG262184 WVM262184:WWC262184 JA327720:JQ327720 SW327720:TM327720 ACS327720:ADI327720 AMO327720:ANE327720 AWK327720:AXA327720 BGG327720:BGW327720 BQC327720:BQS327720 BZY327720:CAO327720 CJU327720:CKK327720 CTQ327720:CUG327720 DDM327720:DEC327720 DNI327720:DNY327720 DXE327720:DXU327720 EHA327720:EHQ327720 EQW327720:ERM327720 FAS327720:FBI327720 FKO327720:FLE327720 FUK327720:FVA327720 GEG327720:GEW327720 GOC327720:GOS327720 GXY327720:GYO327720 HHU327720:HIK327720 HRQ327720:HSG327720 IBM327720:ICC327720 ILI327720:ILY327720 IVE327720:IVU327720 JFA327720:JFQ327720 JOW327720:JPM327720 JYS327720:JZI327720 KIO327720:KJE327720 KSK327720:KTA327720 LCG327720:LCW327720 LMC327720:LMS327720 LVY327720:LWO327720 MFU327720:MGK327720 MPQ327720:MQG327720 MZM327720:NAC327720 NJI327720:NJY327720 NTE327720:NTU327720 ODA327720:ODQ327720 OMW327720:ONM327720 OWS327720:OXI327720 PGO327720:PHE327720 PQK327720:PRA327720 QAG327720:QAW327720 QKC327720:QKS327720 QTY327720:QUO327720 RDU327720:REK327720 RNQ327720:ROG327720 RXM327720:RYC327720 SHI327720:SHY327720 SRE327720:SRU327720 TBA327720:TBQ327720 TKW327720:TLM327720 TUS327720:TVI327720 UEO327720:UFE327720 UOK327720:UPA327720 UYG327720:UYW327720 VIC327720:VIS327720 VRY327720:VSO327720 WBU327720:WCK327720 WLQ327720:WMG327720 WVM327720:WWC327720 JA393256:JQ393256 SW393256:TM393256 ACS393256:ADI393256 AMO393256:ANE393256 AWK393256:AXA393256 BGG393256:BGW393256 BQC393256:BQS393256 BZY393256:CAO393256 CJU393256:CKK393256 CTQ393256:CUG393256 DDM393256:DEC393256 DNI393256:DNY393256 DXE393256:DXU393256 EHA393256:EHQ393256 EQW393256:ERM393256 FAS393256:FBI393256 FKO393256:FLE393256 FUK393256:FVA393256 GEG393256:GEW393256 GOC393256:GOS393256 GXY393256:GYO393256 HHU393256:HIK393256 HRQ393256:HSG393256 IBM393256:ICC393256 ILI393256:ILY393256 IVE393256:IVU393256 JFA393256:JFQ393256 JOW393256:JPM393256 JYS393256:JZI393256 KIO393256:KJE393256 KSK393256:KTA393256 LCG393256:LCW393256 LMC393256:LMS393256 LVY393256:LWO393256 MFU393256:MGK393256 MPQ393256:MQG393256 MZM393256:NAC393256 NJI393256:NJY393256 NTE393256:NTU393256 ODA393256:ODQ393256 OMW393256:ONM393256 OWS393256:OXI393256 PGO393256:PHE393256 PQK393256:PRA393256 QAG393256:QAW393256 QKC393256:QKS393256 QTY393256:QUO393256 RDU393256:REK393256 RNQ393256:ROG393256 RXM393256:RYC393256 SHI393256:SHY393256 SRE393256:SRU393256 TBA393256:TBQ393256 TKW393256:TLM393256 TUS393256:TVI393256 UEO393256:UFE393256 UOK393256:UPA393256 UYG393256:UYW393256 VIC393256:VIS393256 VRY393256:VSO393256 WBU393256:WCK393256 WLQ393256:WMG393256 WVM393256:WWC393256 JA458792:JQ458792 SW458792:TM458792 ACS458792:ADI458792 AMO458792:ANE458792 AWK458792:AXA458792 BGG458792:BGW458792 BQC458792:BQS458792 BZY458792:CAO458792 CJU458792:CKK458792 CTQ458792:CUG458792 DDM458792:DEC458792 DNI458792:DNY458792 DXE458792:DXU458792 EHA458792:EHQ458792 EQW458792:ERM458792 FAS458792:FBI458792 FKO458792:FLE458792 FUK458792:FVA458792 GEG458792:GEW458792 GOC458792:GOS458792 GXY458792:GYO458792 HHU458792:HIK458792 HRQ458792:HSG458792 IBM458792:ICC458792 ILI458792:ILY458792 IVE458792:IVU458792 JFA458792:JFQ458792 JOW458792:JPM458792 JYS458792:JZI458792 KIO458792:KJE458792 KSK458792:KTA458792 LCG458792:LCW458792 LMC458792:LMS458792 LVY458792:LWO458792 MFU458792:MGK458792 MPQ458792:MQG458792 MZM458792:NAC458792 NJI458792:NJY458792 NTE458792:NTU458792 ODA458792:ODQ458792 OMW458792:ONM458792 OWS458792:OXI458792 PGO458792:PHE458792 PQK458792:PRA458792 QAG458792:QAW458792 QKC458792:QKS458792 QTY458792:QUO458792 RDU458792:REK458792 RNQ458792:ROG458792 RXM458792:RYC458792 SHI458792:SHY458792 SRE458792:SRU458792 TBA458792:TBQ458792 TKW458792:TLM458792 TUS458792:TVI458792 UEO458792:UFE458792 UOK458792:UPA458792 UYG458792:UYW458792 VIC458792:VIS458792 VRY458792:VSO458792 WBU458792:WCK458792 WLQ458792:WMG458792 WVM458792:WWC458792 JA524328:JQ524328 SW524328:TM524328 ACS524328:ADI524328 AMO524328:ANE524328 AWK524328:AXA524328 BGG524328:BGW524328 BQC524328:BQS524328 BZY524328:CAO524328 CJU524328:CKK524328 CTQ524328:CUG524328 DDM524328:DEC524328 DNI524328:DNY524328 DXE524328:DXU524328 EHA524328:EHQ524328 EQW524328:ERM524328 FAS524328:FBI524328 FKO524328:FLE524328 FUK524328:FVA524328 GEG524328:GEW524328 GOC524328:GOS524328 GXY524328:GYO524328 HHU524328:HIK524328 HRQ524328:HSG524328 IBM524328:ICC524328 ILI524328:ILY524328 IVE524328:IVU524328 JFA524328:JFQ524328 JOW524328:JPM524328 JYS524328:JZI524328 KIO524328:KJE524328 KSK524328:KTA524328 LCG524328:LCW524328 LMC524328:LMS524328 LVY524328:LWO524328 MFU524328:MGK524328 MPQ524328:MQG524328 MZM524328:NAC524328 NJI524328:NJY524328 NTE524328:NTU524328 ODA524328:ODQ524328 OMW524328:ONM524328 OWS524328:OXI524328 PGO524328:PHE524328 PQK524328:PRA524328 QAG524328:QAW524328 QKC524328:QKS524328 QTY524328:QUO524328 RDU524328:REK524328 RNQ524328:ROG524328 RXM524328:RYC524328 SHI524328:SHY524328 SRE524328:SRU524328 TBA524328:TBQ524328 TKW524328:TLM524328 TUS524328:TVI524328 UEO524328:UFE524328 UOK524328:UPA524328 UYG524328:UYW524328 VIC524328:VIS524328 VRY524328:VSO524328 WBU524328:WCK524328 WLQ524328:WMG524328 WVM524328:WWC524328 JA589864:JQ589864 SW589864:TM589864 ACS589864:ADI589864 AMO589864:ANE589864 AWK589864:AXA589864 BGG589864:BGW589864 BQC589864:BQS589864 BZY589864:CAO589864 CJU589864:CKK589864 CTQ589864:CUG589864 DDM589864:DEC589864 DNI589864:DNY589864 DXE589864:DXU589864 EHA589864:EHQ589864 EQW589864:ERM589864 FAS589864:FBI589864 FKO589864:FLE589864 FUK589864:FVA589864 GEG589864:GEW589864 GOC589864:GOS589864 GXY589864:GYO589864 HHU589864:HIK589864 HRQ589864:HSG589864 IBM589864:ICC589864 ILI589864:ILY589864 IVE589864:IVU589864 JFA589864:JFQ589864 JOW589864:JPM589864 JYS589864:JZI589864 KIO589864:KJE589864 KSK589864:KTA589864 LCG589864:LCW589864 LMC589864:LMS589864 LVY589864:LWO589864 MFU589864:MGK589864 MPQ589864:MQG589864 MZM589864:NAC589864 NJI589864:NJY589864 NTE589864:NTU589864 ODA589864:ODQ589864 OMW589864:ONM589864 OWS589864:OXI589864 PGO589864:PHE589864 PQK589864:PRA589864 QAG589864:QAW589864 QKC589864:QKS589864 QTY589864:QUO589864 RDU589864:REK589864 RNQ589864:ROG589864 RXM589864:RYC589864 SHI589864:SHY589864 SRE589864:SRU589864 TBA589864:TBQ589864 TKW589864:TLM589864 TUS589864:TVI589864 UEO589864:UFE589864 UOK589864:UPA589864 UYG589864:UYW589864 VIC589864:VIS589864 VRY589864:VSO589864 WBU589864:WCK589864 WLQ589864:WMG589864 WVM589864:WWC589864 JA655400:JQ655400 SW655400:TM655400 ACS655400:ADI655400 AMO655400:ANE655400 AWK655400:AXA655400 BGG655400:BGW655400 BQC655400:BQS655400 BZY655400:CAO655400 CJU655400:CKK655400 CTQ655400:CUG655400 DDM655400:DEC655400 DNI655400:DNY655400 DXE655400:DXU655400 EHA655400:EHQ655400 EQW655400:ERM655400 FAS655400:FBI655400 FKO655400:FLE655400 FUK655400:FVA655400 GEG655400:GEW655400 GOC655400:GOS655400 GXY655400:GYO655400 HHU655400:HIK655400 HRQ655400:HSG655400 IBM655400:ICC655400 ILI655400:ILY655400 IVE655400:IVU655400 JFA655400:JFQ655400 JOW655400:JPM655400 JYS655400:JZI655400 KIO655400:KJE655400 KSK655400:KTA655400 LCG655400:LCW655400 LMC655400:LMS655400 LVY655400:LWO655400 MFU655400:MGK655400 MPQ655400:MQG655400 MZM655400:NAC655400 NJI655400:NJY655400 NTE655400:NTU655400 ODA655400:ODQ655400 OMW655400:ONM655400 OWS655400:OXI655400 PGO655400:PHE655400 PQK655400:PRA655400 QAG655400:QAW655400 QKC655400:QKS655400 QTY655400:QUO655400 RDU655400:REK655400 RNQ655400:ROG655400 RXM655400:RYC655400 SHI655400:SHY655400 SRE655400:SRU655400 TBA655400:TBQ655400 TKW655400:TLM655400 TUS655400:TVI655400 UEO655400:UFE655400 UOK655400:UPA655400 UYG655400:UYW655400 VIC655400:VIS655400 VRY655400:VSO655400 WBU655400:WCK655400 WLQ655400:WMG655400 WVM655400:WWC655400 JA720936:JQ720936 SW720936:TM720936 ACS720936:ADI720936 AMO720936:ANE720936 AWK720936:AXA720936 BGG720936:BGW720936 BQC720936:BQS720936 BZY720936:CAO720936 CJU720936:CKK720936 CTQ720936:CUG720936 DDM720936:DEC720936 DNI720936:DNY720936 DXE720936:DXU720936 EHA720936:EHQ720936 EQW720936:ERM720936 FAS720936:FBI720936 FKO720936:FLE720936 FUK720936:FVA720936 GEG720936:GEW720936 GOC720936:GOS720936 GXY720936:GYO720936 HHU720936:HIK720936 HRQ720936:HSG720936 IBM720936:ICC720936 ILI720936:ILY720936 IVE720936:IVU720936 JFA720936:JFQ720936 JOW720936:JPM720936 JYS720936:JZI720936 KIO720936:KJE720936 KSK720936:KTA720936 LCG720936:LCW720936 LMC720936:LMS720936 LVY720936:LWO720936 MFU720936:MGK720936 MPQ720936:MQG720936 MZM720936:NAC720936 NJI720936:NJY720936 NTE720936:NTU720936 ODA720936:ODQ720936 OMW720936:ONM720936 OWS720936:OXI720936 PGO720936:PHE720936 PQK720936:PRA720936 QAG720936:QAW720936 QKC720936:QKS720936 QTY720936:QUO720936 RDU720936:REK720936 RNQ720936:ROG720936 RXM720936:RYC720936 SHI720936:SHY720936 SRE720936:SRU720936 TBA720936:TBQ720936 TKW720936:TLM720936 TUS720936:TVI720936 UEO720936:UFE720936 UOK720936:UPA720936 UYG720936:UYW720936 VIC720936:VIS720936 VRY720936:VSO720936 WBU720936:WCK720936 WLQ720936:WMG720936 WVM720936:WWC720936 JA786472:JQ786472 SW786472:TM786472 ACS786472:ADI786472 AMO786472:ANE786472 AWK786472:AXA786472 BGG786472:BGW786472 BQC786472:BQS786472 BZY786472:CAO786472 CJU786472:CKK786472 CTQ786472:CUG786472 DDM786472:DEC786472 DNI786472:DNY786472 DXE786472:DXU786472 EHA786472:EHQ786472 EQW786472:ERM786472 FAS786472:FBI786472 FKO786472:FLE786472 FUK786472:FVA786472 GEG786472:GEW786472 GOC786472:GOS786472 GXY786472:GYO786472 HHU786472:HIK786472 HRQ786472:HSG786472 IBM786472:ICC786472 ILI786472:ILY786472 IVE786472:IVU786472 JFA786472:JFQ786472 JOW786472:JPM786472 JYS786472:JZI786472 KIO786472:KJE786472 KSK786472:KTA786472 LCG786472:LCW786472 LMC786472:LMS786472 LVY786472:LWO786472 MFU786472:MGK786472 MPQ786472:MQG786472 MZM786472:NAC786472 NJI786472:NJY786472 NTE786472:NTU786472 ODA786472:ODQ786472 OMW786472:ONM786472 OWS786472:OXI786472 PGO786472:PHE786472 PQK786472:PRA786472 QAG786472:QAW786472 QKC786472:QKS786472 QTY786472:QUO786472 RDU786472:REK786472 RNQ786472:ROG786472 RXM786472:RYC786472 SHI786472:SHY786472 SRE786472:SRU786472 TBA786472:TBQ786472 TKW786472:TLM786472 TUS786472:TVI786472 UEO786472:UFE786472 UOK786472:UPA786472 UYG786472:UYW786472 VIC786472:VIS786472 VRY786472:VSO786472 WBU786472:WCK786472 WLQ786472:WMG786472 WVM786472:WWC786472 JA852008:JQ852008 SW852008:TM852008 ACS852008:ADI852008 AMO852008:ANE852008 AWK852008:AXA852008 BGG852008:BGW852008 BQC852008:BQS852008 BZY852008:CAO852008 CJU852008:CKK852008 CTQ852008:CUG852008 DDM852008:DEC852008 DNI852008:DNY852008 DXE852008:DXU852008 EHA852008:EHQ852008 EQW852008:ERM852008 FAS852008:FBI852008 FKO852008:FLE852008 FUK852008:FVA852008 GEG852008:GEW852008 GOC852008:GOS852008 GXY852008:GYO852008 HHU852008:HIK852008 HRQ852008:HSG852008 IBM852008:ICC852008 ILI852008:ILY852008 IVE852008:IVU852008 JFA852008:JFQ852008 JOW852008:JPM852008 JYS852008:JZI852008 KIO852008:KJE852008 KSK852008:KTA852008 LCG852008:LCW852008 LMC852008:LMS852008 LVY852008:LWO852008 MFU852008:MGK852008 MPQ852008:MQG852008 MZM852008:NAC852008 NJI852008:NJY852008 NTE852008:NTU852008 ODA852008:ODQ852008 OMW852008:ONM852008 OWS852008:OXI852008 PGO852008:PHE852008 PQK852008:PRA852008 QAG852008:QAW852008 QKC852008:QKS852008 QTY852008:QUO852008 RDU852008:REK852008 RNQ852008:ROG852008 RXM852008:RYC852008 SHI852008:SHY852008 SRE852008:SRU852008 TBA852008:TBQ852008 TKW852008:TLM852008 TUS852008:TVI852008 UEO852008:UFE852008 UOK852008:UPA852008 UYG852008:UYW852008 VIC852008:VIS852008 VRY852008:VSO852008 WBU852008:WCK852008 WLQ852008:WMG852008 WVM852008:WWC852008 JA917544:JQ917544 SW917544:TM917544 ACS917544:ADI917544 AMO917544:ANE917544 AWK917544:AXA917544 BGG917544:BGW917544 BQC917544:BQS917544 BZY917544:CAO917544 CJU917544:CKK917544 CTQ917544:CUG917544 DDM917544:DEC917544 DNI917544:DNY917544 DXE917544:DXU917544 EHA917544:EHQ917544 EQW917544:ERM917544 FAS917544:FBI917544 FKO917544:FLE917544 FUK917544:FVA917544 GEG917544:GEW917544 GOC917544:GOS917544 GXY917544:GYO917544 HHU917544:HIK917544 HRQ917544:HSG917544 IBM917544:ICC917544 ILI917544:ILY917544 IVE917544:IVU917544 JFA917544:JFQ917544 JOW917544:JPM917544 JYS917544:JZI917544 KIO917544:KJE917544 KSK917544:KTA917544 LCG917544:LCW917544 LMC917544:LMS917544 LVY917544:LWO917544 MFU917544:MGK917544 MPQ917544:MQG917544 MZM917544:NAC917544 NJI917544:NJY917544 NTE917544:NTU917544 ODA917544:ODQ917544 OMW917544:ONM917544 OWS917544:OXI917544 PGO917544:PHE917544 PQK917544:PRA917544 QAG917544:QAW917544 QKC917544:QKS917544 QTY917544:QUO917544 RDU917544:REK917544 RNQ917544:ROG917544 RXM917544:RYC917544 SHI917544:SHY917544 SRE917544:SRU917544 TBA917544:TBQ917544 TKW917544:TLM917544 TUS917544:TVI917544 UEO917544:UFE917544 UOK917544:UPA917544 UYG917544:UYW917544 VIC917544:VIS917544 VRY917544:VSO917544 WBU917544:WCK917544 WLQ917544:WMG917544 WVM917544:WWC917544 JA983080:JQ983080 SW983080:TM983080 ACS983080:ADI983080 AMO983080:ANE983080 AWK983080:AXA983080 BGG983080:BGW983080 BQC983080:BQS983080 BZY983080:CAO983080 CJU983080:CKK983080 CTQ983080:CUG983080 DDM983080:DEC983080 DNI983080:DNY983080 DXE983080:DXU983080 EHA983080:EHQ983080 EQW983080:ERM983080 FAS983080:FBI983080 FKO983080:FLE983080 FUK983080:FVA983080 GEG983080:GEW983080 GOC983080:GOS983080 GXY983080:GYO983080 HHU983080:HIK983080 HRQ983080:HSG983080 IBM983080:ICC983080 ILI983080:ILY983080 IVE983080:IVU983080 JFA983080:JFQ983080 JOW983080:JPM983080 JYS983080:JZI983080 KIO983080:KJE983080 KSK983080:KTA983080 LCG983080:LCW983080 LMC983080:LMS983080 LVY983080:LWO983080 MFU983080:MGK983080 MPQ983080:MQG983080 MZM983080:NAC983080 NJI983080:NJY983080 NTE983080:NTU983080 ODA983080:ODQ983080 OMW983080:ONM983080 OWS983080:OXI983080 PGO983080:PHE983080 PQK983080:PRA983080 QAG983080:QAW983080 QKC983080:QKS983080 QTY983080:QUO983080 RDU983080:REK983080 RNQ983080:ROG983080 RXM983080:RYC983080 SHI983080:SHY983080 SRE983080:SRU983080 TBA983080:TBQ983080 TKW983080:TLM983080 TUS983080:TVI983080 UEO983080:UFE983080 UOK983080:UPA983080 UYG983080:UYW983080 VIC983080:VIS983080 VRY983080:VSO983080 WBU983080:WCK983080 WLQ983080:WMG983080 L65576:AB65576 L131112:AB131112 L196648:AB196648 L262184:AB262184 L327720:AB327720 L393256:AB393256 L458792:AB458792 L524328:AB524328 L589864:AB589864 L655400:AB655400 L720936:AB720936 L786472:AB786472 L852008:AB852008 L917544:AB917544 L983080:AB983080 L44:AB44"/>
    <dataValidation allowBlank="1" prompt="Для выбора выполните двойной щелчок левой клавиши мыши по соответствующей ячейке." sqref="JA65577:JQ65580 SW65577:TM65580 ACS65577:ADI65580 AMO65577:ANE65580 AWK65577:AXA65580 BGG65577:BGW65580 BQC65577:BQS65580 BZY65577:CAO65580 CJU65577:CKK65580 CTQ65577:CUG65580 DDM65577:DEC65580 DNI65577:DNY65580 DXE65577:DXU65580 EHA65577:EHQ65580 EQW65577:ERM65580 FAS65577:FBI65580 FKO65577:FLE65580 FUK65577:FVA65580 GEG65577:GEW65580 GOC65577:GOS65580 GXY65577:GYO65580 HHU65577:HIK65580 HRQ65577:HSG65580 IBM65577:ICC65580 ILI65577:ILY65580 IVE65577:IVU65580 JFA65577:JFQ65580 JOW65577:JPM65580 JYS65577:JZI65580 KIO65577:KJE65580 KSK65577:KTA65580 LCG65577:LCW65580 LMC65577:LMS65580 LVY65577:LWO65580 MFU65577:MGK65580 MPQ65577:MQG65580 MZM65577:NAC65580 NJI65577:NJY65580 NTE65577:NTU65580 ODA65577:ODQ65580 OMW65577:ONM65580 OWS65577:OXI65580 PGO65577:PHE65580 PQK65577:PRA65580 QAG65577:QAW65580 QKC65577:QKS65580 QTY65577:QUO65580 RDU65577:REK65580 RNQ65577:ROG65580 RXM65577:RYC65580 SHI65577:SHY65580 SRE65577:SRU65580 TBA65577:TBQ65580 TKW65577:TLM65580 TUS65577:TVI65580 UEO65577:UFE65580 UOK65577:UPA65580 UYG65577:UYW65580 VIC65577:VIS65580 VRY65577:VSO65580 WBU65577:WCK65580 WLQ65577:WMG65580 WVM65577:WWC65580 JA131113:JQ131116 SW131113:TM131116 ACS131113:ADI131116 AMO131113:ANE131116 AWK131113:AXA131116 BGG131113:BGW131116 BQC131113:BQS131116 BZY131113:CAO131116 CJU131113:CKK131116 CTQ131113:CUG131116 DDM131113:DEC131116 DNI131113:DNY131116 DXE131113:DXU131116 EHA131113:EHQ131116 EQW131113:ERM131116 FAS131113:FBI131116 FKO131113:FLE131116 FUK131113:FVA131116 GEG131113:GEW131116 GOC131113:GOS131116 GXY131113:GYO131116 HHU131113:HIK131116 HRQ131113:HSG131116 IBM131113:ICC131116 ILI131113:ILY131116 IVE131113:IVU131116 JFA131113:JFQ131116 JOW131113:JPM131116 JYS131113:JZI131116 KIO131113:KJE131116 KSK131113:KTA131116 LCG131113:LCW131116 LMC131113:LMS131116 LVY131113:LWO131116 MFU131113:MGK131116 MPQ131113:MQG131116 MZM131113:NAC131116 NJI131113:NJY131116 NTE131113:NTU131116 ODA131113:ODQ131116 OMW131113:ONM131116 OWS131113:OXI131116 PGO131113:PHE131116 PQK131113:PRA131116 QAG131113:QAW131116 QKC131113:QKS131116 QTY131113:QUO131116 RDU131113:REK131116 RNQ131113:ROG131116 RXM131113:RYC131116 SHI131113:SHY131116 SRE131113:SRU131116 TBA131113:TBQ131116 TKW131113:TLM131116 TUS131113:TVI131116 UEO131113:UFE131116 UOK131113:UPA131116 UYG131113:UYW131116 VIC131113:VIS131116 VRY131113:VSO131116 WBU131113:WCK131116 WLQ131113:WMG131116 WVM131113:WWC131116 JA196649:JQ196652 SW196649:TM196652 ACS196649:ADI196652 AMO196649:ANE196652 AWK196649:AXA196652 BGG196649:BGW196652 BQC196649:BQS196652 BZY196649:CAO196652 CJU196649:CKK196652 CTQ196649:CUG196652 DDM196649:DEC196652 DNI196649:DNY196652 DXE196649:DXU196652 EHA196649:EHQ196652 EQW196649:ERM196652 FAS196649:FBI196652 FKO196649:FLE196652 FUK196649:FVA196652 GEG196649:GEW196652 GOC196649:GOS196652 GXY196649:GYO196652 HHU196649:HIK196652 HRQ196649:HSG196652 IBM196649:ICC196652 ILI196649:ILY196652 IVE196649:IVU196652 JFA196649:JFQ196652 JOW196649:JPM196652 JYS196649:JZI196652 KIO196649:KJE196652 KSK196649:KTA196652 LCG196649:LCW196652 LMC196649:LMS196652 LVY196649:LWO196652 MFU196649:MGK196652 MPQ196649:MQG196652 MZM196649:NAC196652 NJI196649:NJY196652 NTE196649:NTU196652 ODA196649:ODQ196652 OMW196649:ONM196652 OWS196649:OXI196652 PGO196649:PHE196652 PQK196649:PRA196652 QAG196649:QAW196652 QKC196649:QKS196652 QTY196649:QUO196652 RDU196649:REK196652 RNQ196649:ROG196652 RXM196649:RYC196652 SHI196649:SHY196652 SRE196649:SRU196652 TBA196649:TBQ196652 TKW196649:TLM196652 TUS196649:TVI196652 UEO196649:UFE196652 UOK196649:UPA196652 UYG196649:UYW196652 VIC196649:VIS196652 VRY196649:VSO196652 WBU196649:WCK196652 WLQ196649:WMG196652 WVM196649:WWC196652 JA262185:JQ262188 SW262185:TM262188 ACS262185:ADI262188 AMO262185:ANE262188 AWK262185:AXA262188 BGG262185:BGW262188 BQC262185:BQS262188 BZY262185:CAO262188 CJU262185:CKK262188 CTQ262185:CUG262188 DDM262185:DEC262188 DNI262185:DNY262188 DXE262185:DXU262188 EHA262185:EHQ262188 EQW262185:ERM262188 FAS262185:FBI262188 FKO262185:FLE262188 FUK262185:FVA262188 GEG262185:GEW262188 GOC262185:GOS262188 GXY262185:GYO262188 HHU262185:HIK262188 HRQ262185:HSG262188 IBM262185:ICC262188 ILI262185:ILY262188 IVE262185:IVU262188 JFA262185:JFQ262188 JOW262185:JPM262188 JYS262185:JZI262188 KIO262185:KJE262188 KSK262185:KTA262188 LCG262185:LCW262188 LMC262185:LMS262188 LVY262185:LWO262188 MFU262185:MGK262188 MPQ262185:MQG262188 MZM262185:NAC262188 NJI262185:NJY262188 NTE262185:NTU262188 ODA262185:ODQ262188 OMW262185:ONM262188 OWS262185:OXI262188 PGO262185:PHE262188 PQK262185:PRA262188 QAG262185:QAW262188 QKC262185:QKS262188 QTY262185:QUO262188 RDU262185:REK262188 RNQ262185:ROG262188 RXM262185:RYC262188 SHI262185:SHY262188 SRE262185:SRU262188 TBA262185:TBQ262188 TKW262185:TLM262188 TUS262185:TVI262188 UEO262185:UFE262188 UOK262185:UPA262188 UYG262185:UYW262188 VIC262185:VIS262188 VRY262185:VSO262188 WBU262185:WCK262188 WLQ262185:WMG262188 WVM262185:WWC262188 JA327721:JQ327724 SW327721:TM327724 ACS327721:ADI327724 AMO327721:ANE327724 AWK327721:AXA327724 BGG327721:BGW327724 BQC327721:BQS327724 BZY327721:CAO327724 CJU327721:CKK327724 CTQ327721:CUG327724 DDM327721:DEC327724 DNI327721:DNY327724 DXE327721:DXU327724 EHA327721:EHQ327724 EQW327721:ERM327724 FAS327721:FBI327724 FKO327721:FLE327724 FUK327721:FVA327724 GEG327721:GEW327724 GOC327721:GOS327724 GXY327721:GYO327724 HHU327721:HIK327724 HRQ327721:HSG327724 IBM327721:ICC327724 ILI327721:ILY327724 IVE327721:IVU327724 JFA327721:JFQ327724 JOW327721:JPM327724 JYS327721:JZI327724 KIO327721:KJE327724 KSK327721:KTA327724 LCG327721:LCW327724 LMC327721:LMS327724 LVY327721:LWO327724 MFU327721:MGK327724 MPQ327721:MQG327724 MZM327721:NAC327724 NJI327721:NJY327724 NTE327721:NTU327724 ODA327721:ODQ327724 OMW327721:ONM327724 OWS327721:OXI327724 PGO327721:PHE327724 PQK327721:PRA327724 QAG327721:QAW327724 QKC327721:QKS327724 QTY327721:QUO327724 RDU327721:REK327724 RNQ327721:ROG327724 RXM327721:RYC327724 SHI327721:SHY327724 SRE327721:SRU327724 TBA327721:TBQ327724 TKW327721:TLM327724 TUS327721:TVI327724 UEO327721:UFE327724 UOK327721:UPA327724 UYG327721:UYW327724 VIC327721:VIS327724 VRY327721:VSO327724 WBU327721:WCK327724 WLQ327721:WMG327724 WVM327721:WWC327724 JA393257:JQ393260 SW393257:TM393260 ACS393257:ADI393260 AMO393257:ANE393260 AWK393257:AXA393260 BGG393257:BGW393260 BQC393257:BQS393260 BZY393257:CAO393260 CJU393257:CKK393260 CTQ393257:CUG393260 DDM393257:DEC393260 DNI393257:DNY393260 DXE393257:DXU393260 EHA393257:EHQ393260 EQW393257:ERM393260 FAS393257:FBI393260 FKO393257:FLE393260 FUK393257:FVA393260 GEG393257:GEW393260 GOC393257:GOS393260 GXY393257:GYO393260 HHU393257:HIK393260 HRQ393257:HSG393260 IBM393257:ICC393260 ILI393257:ILY393260 IVE393257:IVU393260 JFA393257:JFQ393260 JOW393257:JPM393260 JYS393257:JZI393260 KIO393257:KJE393260 KSK393257:KTA393260 LCG393257:LCW393260 LMC393257:LMS393260 LVY393257:LWO393260 MFU393257:MGK393260 MPQ393257:MQG393260 MZM393257:NAC393260 NJI393257:NJY393260 NTE393257:NTU393260 ODA393257:ODQ393260 OMW393257:ONM393260 OWS393257:OXI393260 PGO393257:PHE393260 PQK393257:PRA393260 QAG393257:QAW393260 QKC393257:QKS393260 QTY393257:QUO393260 RDU393257:REK393260 RNQ393257:ROG393260 RXM393257:RYC393260 SHI393257:SHY393260 SRE393257:SRU393260 TBA393257:TBQ393260 TKW393257:TLM393260 TUS393257:TVI393260 UEO393257:UFE393260 UOK393257:UPA393260 UYG393257:UYW393260 VIC393257:VIS393260 VRY393257:VSO393260 WBU393257:WCK393260 WLQ393257:WMG393260 WVM393257:WWC393260 JA458793:JQ458796 SW458793:TM458796 ACS458793:ADI458796 AMO458793:ANE458796 AWK458793:AXA458796 BGG458793:BGW458796 BQC458793:BQS458796 BZY458793:CAO458796 CJU458793:CKK458796 CTQ458793:CUG458796 DDM458793:DEC458796 DNI458793:DNY458796 DXE458793:DXU458796 EHA458793:EHQ458796 EQW458793:ERM458796 FAS458793:FBI458796 FKO458793:FLE458796 FUK458793:FVA458796 GEG458793:GEW458796 GOC458793:GOS458796 GXY458793:GYO458796 HHU458793:HIK458796 HRQ458793:HSG458796 IBM458793:ICC458796 ILI458793:ILY458796 IVE458793:IVU458796 JFA458793:JFQ458796 JOW458793:JPM458796 JYS458793:JZI458796 KIO458793:KJE458796 KSK458793:KTA458796 LCG458793:LCW458796 LMC458793:LMS458796 LVY458793:LWO458796 MFU458793:MGK458796 MPQ458793:MQG458796 MZM458793:NAC458796 NJI458793:NJY458796 NTE458793:NTU458796 ODA458793:ODQ458796 OMW458793:ONM458796 OWS458793:OXI458796 PGO458793:PHE458796 PQK458793:PRA458796 QAG458793:QAW458796 QKC458793:QKS458796 QTY458793:QUO458796 RDU458793:REK458796 RNQ458793:ROG458796 RXM458793:RYC458796 SHI458793:SHY458796 SRE458793:SRU458796 TBA458793:TBQ458796 TKW458793:TLM458796 TUS458793:TVI458796 UEO458793:UFE458796 UOK458793:UPA458796 UYG458793:UYW458796 VIC458793:VIS458796 VRY458793:VSO458796 WBU458793:WCK458796 WLQ458793:WMG458796 WVM458793:WWC458796 JA524329:JQ524332 SW524329:TM524332 ACS524329:ADI524332 AMO524329:ANE524332 AWK524329:AXA524332 BGG524329:BGW524332 BQC524329:BQS524332 BZY524329:CAO524332 CJU524329:CKK524332 CTQ524329:CUG524332 DDM524329:DEC524332 DNI524329:DNY524332 DXE524329:DXU524332 EHA524329:EHQ524332 EQW524329:ERM524332 FAS524329:FBI524332 FKO524329:FLE524332 FUK524329:FVA524332 GEG524329:GEW524332 GOC524329:GOS524332 GXY524329:GYO524332 HHU524329:HIK524332 HRQ524329:HSG524332 IBM524329:ICC524332 ILI524329:ILY524332 IVE524329:IVU524332 JFA524329:JFQ524332 JOW524329:JPM524332 JYS524329:JZI524332 KIO524329:KJE524332 KSK524329:KTA524332 LCG524329:LCW524332 LMC524329:LMS524332 LVY524329:LWO524332 MFU524329:MGK524332 MPQ524329:MQG524332 MZM524329:NAC524332 NJI524329:NJY524332 NTE524329:NTU524332 ODA524329:ODQ524332 OMW524329:ONM524332 OWS524329:OXI524332 PGO524329:PHE524332 PQK524329:PRA524332 QAG524329:QAW524332 QKC524329:QKS524332 QTY524329:QUO524332 RDU524329:REK524332 RNQ524329:ROG524332 RXM524329:RYC524332 SHI524329:SHY524332 SRE524329:SRU524332 TBA524329:TBQ524332 TKW524329:TLM524332 TUS524329:TVI524332 UEO524329:UFE524332 UOK524329:UPA524332 UYG524329:UYW524332 VIC524329:VIS524332 VRY524329:VSO524332 WBU524329:WCK524332 WLQ524329:WMG524332 WVM524329:WWC524332 JA589865:JQ589868 SW589865:TM589868 ACS589865:ADI589868 AMO589865:ANE589868 AWK589865:AXA589868 BGG589865:BGW589868 BQC589865:BQS589868 BZY589865:CAO589868 CJU589865:CKK589868 CTQ589865:CUG589868 DDM589865:DEC589868 DNI589865:DNY589868 DXE589865:DXU589868 EHA589865:EHQ589868 EQW589865:ERM589868 FAS589865:FBI589868 FKO589865:FLE589868 FUK589865:FVA589868 GEG589865:GEW589868 GOC589865:GOS589868 GXY589865:GYO589868 HHU589865:HIK589868 HRQ589865:HSG589868 IBM589865:ICC589868 ILI589865:ILY589868 IVE589865:IVU589868 JFA589865:JFQ589868 JOW589865:JPM589868 JYS589865:JZI589868 KIO589865:KJE589868 KSK589865:KTA589868 LCG589865:LCW589868 LMC589865:LMS589868 LVY589865:LWO589868 MFU589865:MGK589868 MPQ589865:MQG589868 MZM589865:NAC589868 NJI589865:NJY589868 NTE589865:NTU589868 ODA589865:ODQ589868 OMW589865:ONM589868 OWS589865:OXI589868 PGO589865:PHE589868 PQK589865:PRA589868 QAG589865:QAW589868 QKC589865:QKS589868 QTY589865:QUO589868 RDU589865:REK589868 RNQ589865:ROG589868 RXM589865:RYC589868 SHI589865:SHY589868 SRE589865:SRU589868 TBA589865:TBQ589868 TKW589865:TLM589868 TUS589865:TVI589868 UEO589865:UFE589868 UOK589865:UPA589868 UYG589865:UYW589868 VIC589865:VIS589868 VRY589865:VSO589868 WBU589865:WCK589868 WLQ589865:WMG589868 WVM589865:WWC589868 JA655401:JQ655404 SW655401:TM655404 ACS655401:ADI655404 AMO655401:ANE655404 AWK655401:AXA655404 BGG655401:BGW655404 BQC655401:BQS655404 BZY655401:CAO655404 CJU655401:CKK655404 CTQ655401:CUG655404 DDM655401:DEC655404 DNI655401:DNY655404 DXE655401:DXU655404 EHA655401:EHQ655404 EQW655401:ERM655404 FAS655401:FBI655404 FKO655401:FLE655404 FUK655401:FVA655404 GEG655401:GEW655404 GOC655401:GOS655404 GXY655401:GYO655404 HHU655401:HIK655404 HRQ655401:HSG655404 IBM655401:ICC655404 ILI655401:ILY655404 IVE655401:IVU655404 JFA655401:JFQ655404 JOW655401:JPM655404 JYS655401:JZI655404 KIO655401:KJE655404 KSK655401:KTA655404 LCG655401:LCW655404 LMC655401:LMS655404 LVY655401:LWO655404 MFU655401:MGK655404 MPQ655401:MQG655404 MZM655401:NAC655404 NJI655401:NJY655404 NTE655401:NTU655404 ODA655401:ODQ655404 OMW655401:ONM655404 OWS655401:OXI655404 PGO655401:PHE655404 PQK655401:PRA655404 QAG655401:QAW655404 QKC655401:QKS655404 QTY655401:QUO655404 RDU655401:REK655404 RNQ655401:ROG655404 RXM655401:RYC655404 SHI655401:SHY655404 SRE655401:SRU655404 TBA655401:TBQ655404 TKW655401:TLM655404 TUS655401:TVI655404 UEO655401:UFE655404 UOK655401:UPA655404 UYG655401:UYW655404 VIC655401:VIS655404 VRY655401:VSO655404 WBU655401:WCK655404 WLQ655401:WMG655404 WVM655401:WWC655404 JA720937:JQ720940 SW720937:TM720940 ACS720937:ADI720940 AMO720937:ANE720940 AWK720937:AXA720940 BGG720937:BGW720940 BQC720937:BQS720940 BZY720937:CAO720940 CJU720937:CKK720940 CTQ720937:CUG720940 DDM720937:DEC720940 DNI720937:DNY720940 DXE720937:DXU720940 EHA720937:EHQ720940 EQW720937:ERM720940 FAS720937:FBI720940 FKO720937:FLE720940 FUK720937:FVA720940 GEG720937:GEW720940 GOC720937:GOS720940 GXY720937:GYO720940 HHU720937:HIK720940 HRQ720937:HSG720940 IBM720937:ICC720940 ILI720937:ILY720940 IVE720937:IVU720940 JFA720937:JFQ720940 JOW720937:JPM720940 JYS720937:JZI720940 KIO720937:KJE720940 KSK720937:KTA720940 LCG720937:LCW720940 LMC720937:LMS720940 LVY720937:LWO720940 MFU720937:MGK720940 MPQ720937:MQG720940 MZM720937:NAC720940 NJI720937:NJY720940 NTE720937:NTU720940 ODA720937:ODQ720940 OMW720937:ONM720940 OWS720937:OXI720940 PGO720937:PHE720940 PQK720937:PRA720940 QAG720937:QAW720940 QKC720937:QKS720940 QTY720937:QUO720940 RDU720937:REK720940 RNQ720937:ROG720940 RXM720937:RYC720940 SHI720937:SHY720940 SRE720937:SRU720940 TBA720937:TBQ720940 TKW720937:TLM720940 TUS720937:TVI720940 UEO720937:UFE720940 UOK720937:UPA720940 UYG720937:UYW720940 VIC720937:VIS720940 VRY720937:VSO720940 WBU720937:WCK720940 WLQ720937:WMG720940 WVM720937:WWC720940 JA786473:JQ786476 SW786473:TM786476 ACS786473:ADI786476 AMO786473:ANE786476 AWK786473:AXA786476 BGG786473:BGW786476 BQC786473:BQS786476 BZY786473:CAO786476 CJU786473:CKK786476 CTQ786473:CUG786476 DDM786473:DEC786476 DNI786473:DNY786476 DXE786473:DXU786476 EHA786473:EHQ786476 EQW786473:ERM786476 FAS786473:FBI786476 FKO786473:FLE786476 FUK786473:FVA786476 GEG786473:GEW786476 GOC786473:GOS786476 GXY786473:GYO786476 HHU786473:HIK786476 HRQ786473:HSG786476 IBM786473:ICC786476 ILI786473:ILY786476 IVE786473:IVU786476 JFA786473:JFQ786476 JOW786473:JPM786476 JYS786473:JZI786476 KIO786473:KJE786476 KSK786473:KTA786476 LCG786473:LCW786476 LMC786473:LMS786476 LVY786473:LWO786476 MFU786473:MGK786476 MPQ786473:MQG786476 MZM786473:NAC786476 NJI786473:NJY786476 NTE786473:NTU786476 ODA786473:ODQ786476 OMW786473:ONM786476 OWS786473:OXI786476 PGO786473:PHE786476 PQK786473:PRA786476 QAG786473:QAW786476 QKC786473:QKS786476 QTY786473:QUO786476 RDU786473:REK786476 RNQ786473:ROG786476 RXM786473:RYC786476 SHI786473:SHY786476 SRE786473:SRU786476 TBA786473:TBQ786476 TKW786473:TLM786476 TUS786473:TVI786476 UEO786473:UFE786476 UOK786473:UPA786476 UYG786473:UYW786476 VIC786473:VIS786476 VRY786473:VSO786476 WBU786473:WCK786476 WLQ786473:WMG786476 WVM786473:WWC786476 JA852009:JQ852012 SW852009:TM852012 ACS852009:ADI852012 AMO852009:ANE852012 AWK852009:AXA852012 BGG852009:BGW852012 BQC852009:BQS852012 BZY852009:CAO852012 CJU852009:CKK852012 CTQ852009:CUG852012 DDM852009:DEC852012 DNI852009:DNY852012 DXE852009:DXU852012 EHA852009:EHQ852012 EQW852009:ERM852012 FAS852009:FBI852012 FKO852009:FLE852012 FUK852009:FVA852012 GEG852009:GEW852012 GOC852009:GOS852012 GXY852009:GYO852012 HHU852009:HIK852012 HRQ852009:HSG852012 IBM852009:ICC852012 ILI852009:ILY852012 IVE852009:IVU852012 JFA852009:JFQ852012 JOW852009:JPM852012 JYS852009:JZI852012 KIO852009:KJE852012 KSK852009:KTA852012 LCG852009:LCW852012 LMC852009:LMS852012 LVY852009:LWO852012 MFU852009:MGK852012 MPQ852009:MQG852012 MZM852009:NAC852012 NJI852009:NJY852012 NTE852009:NTU852012 ODA852009:ODQ852012 OMW852009:ONM852012 OWS852009:OXI852012 PGO852009:PHE852012 PQK852009:PRA852012 QAG852009:QAW852012 QKC852009:QKS852012 QTY852009:QUO852012 RDU852009:REK852012 RNQ852009:ROG852012 RXM852009:RYC852012 SHI852009:SHY852012 SRE852009:SRU852012 TBA852009:TBQ852012 TKW852009:TLM852012 TUS852009:TVI852012 UEO852009:UFE852012 UOK852009:UPA852012 UYG852009:UYW852012 VIC852009:VIS852012 VRY852009:VSO852012 WBU852009:WCK852012 WLQ852009:WMG852012 WVM852009:WWC852012 JA917545:JQ917548 SW917545:TM917548 ACS917545:ADI917548 AMO917545:ANE917548 AWK917545:AXA917548 BGG917545:BGW917548 BQC917545:BQS917548 BZY917545:CAO917548 CJU917545:CKK917548 CTQ917545:CUG917548 DDM917545:DEC917548 DNI917545:DNY917548 DXE917545:DXU917548 EHA917545:EHQ917548 EQW917545:ERM917548 FAS917545:FBI917548 FKO917545:FLE917548 FUK917545:FVA917548 GEG917545:GEW917548 GOC917545:GOS917548 GXY917545:GYO917548 HHU917545:HIK917548 HRQ917545:HSG917548 IBM917545:ICC917548 ILI917545:ILY917548 IVE917545:IVU917548 JFA917545:JFQ917548 JOW917545:JPM917548 JYS917545:JZI917548 KIO917545:KJE917548 KSK917545:KTA917548 LCG917545:LCW917548 LMC917545:LMS917548 LVY917545:LWO917548 MFU917545:MGK917548 MPQ917545:MQG917548 MZM917545:NAC917548 NJI917545:NJY917548 NTE917545:NTU917548 ODA917545:ODQ917548 OMW917545:ONM917548 OWS917545:OXI917548 PGO917545:PHE917548 PQK917545:PRA917548 QAG917545:QAW917548 QKC917545:QKS917548 QTY917545:QUO917548 RDU917545:REK917548 RNQ917545:ROG917548 RXM917545:RYC917548 SHI917545:SHY917548 SRE917545:SRU917548 TBA917545:TBQ917548 TKW917545:TLM917548 TUS917545:TVI917548 UEO917545:UFE917548 UOK917545:UPA917548 UYG917545:UYW917548 VIC917545:VIS917548 VRY917545:VSO917548 WBU917545:WCK917548 WLQ917545:WMG917548 WVM917545:WWC917548 JA983081:JQ983084 SW983081:TM983084 ACS983081:ADI983084 AMO983081:ANE983084 AWK983081:AXA983084 BGG983081:BGW983084 BQC983081:BQS983084 BZY983081:CAO983084 CJU983081:CKK983084 CTQ983081:CUG983084 DDM983081:DEC983084 DNI983081:DNY983084 DXE983081:DXU983084 EHA983081:EHQ983084 EQW983081:ERM983084 FAS983081:FBI983084 FKO983081:FLE983084 FUK983081:FVA983084 GEG983081:GEW983084 GOC983081:GOS983084 GXY983081:GYO983084 HHU983081:HIK983084 HRQ983081:HSG983084 IBM983081:ICC983084 ILI983081:ILY983084 IVE983081:IVU983084 JFA983081:JFQ983084 JOW983081:JPM983084 JYS983081:JZI983084 KIO983081:KJE983084 KSK983081:KTA983084 LCG983081:LCW983084 LMC983081:LMS983084 LVY983081:LWO983084 MFU983081:MGK983084 MPQ983081:MQG983084 MZM983081:NAC983084 NJI983081:NJY983084 NTE983081:NTU983084 ODA983081:ODQ983084 OMW983081:ONM983084 OWS983081:OXI983084 PGO983081:PHE983084 PQK983081:PRA983084 QAG983081:QAW983084 QKC983081:QKS983084 QTY983081:QUO983084 RDU983081:REK983084 RNQ983081:ROG983084 RXM983081:RYC983084 SHI983081:SHY983084 SRE983081:SRU983084 TBA983081:TBQ983084 TKW983081:TLM983084 TUS983081:TVI983084 UEO983081:UFE983084 UOK983081:UPA983084 UYG983081:UYW983084 VIC983081:VIS983084 VRY983081:VSO983084 WBU983081:WCK983084 WLQ983081:WMG983084 WVM983081:WWC983084 WVM983077:WWC983079 JA65573:JQ65575 SW65573:TM65575 ACS65573:ADI65575 AMO65573:ANE65575 AWK65573:AXA65575 BGG65573:BGW65575 BQC65573:BQS65575 BZY65573:CAO65575 CJU65573:CKK65575 CTQ65573:CUG65575 DDM65573:DEC65575 DNI65573:DNY65575 DXE65573:DXU65575 EHA65573:EHQ65575 EQW65573:ERM65575 FAS65573:FBI65575 FKO65573:FLE65575 FUK65573:FVA65575 GEG65573:GEW65575 GOC65573:GOS65575 GXY65573:GYO65575 HHU65573:HIK65575 HRQ65573:HSG65575 IBM65573:ICC65575 ILI65573:ILY65575 IVE65573:IVU65575 JFA65573:JFQ65575 JOW65573:JPM65575 JYS65573:JZI65575 KIO65573:KJE65575 KSK65573:KTA65575 LCG65573:LCW65575 LMC65573:LMS65575 LVY65573:LWO65575 MFU65573:MGK65575 MPQ65573:MQG65575 MZM65573:NAC65575 NJI65573:NJY65575 NTE65573:NTU65575 ODA65573:ODQ65575 OMW65573:ONM65575 OWS65573:OXI65575 PGO65573:PHE65575 PQK65573:PRA65575 QAG65573:QAW65575 QKC65573:QKS65575 QTY65573:QUO65575 RDU65573:REK65575 RNQ65573:ROG65575 RXM65573:RYC65575 SHI65573:SHY65575 SRE65573:SRU65575 TBA65573:TBQ65575 TKW65573:TLM65575 TUS65573:TVI65575 UEO65573:UFE65575 UOK65573:UPA65575 UYG65573:UYW65575 VIC65573:VIS65575 VRY65573:VSO65575 WBU65573:WCK65575 WLQ65573:WMG65575 WVM65573:WWC65575 JA131109:JQ131111 SW131109:TM131111 ACS131109:ADI131111 AMO131109:ANE131111 AWK131109:AXA131111 BGG131109:BGW131111 BQC131109:BQS131111 BZY131109:CAO131111 CJU131109:CKK131111 CTQ131109:CUG131111 DDM131109:DEC131111 DNI131109:DNY131111 DXE131109:DXU131111 EHA131109:EHQ131111 EQW131109:ERM131111 FAS131109:FBI131111 FKO131109:FLE131111 FUK131109:FVA131111 GEG131109:GEW131111 GOC131109:GOS131111 GXY131109:GYO131111 HHU131109:HIK131111 HRQ131109:HSG131111 IBM131109:ICC131111 ILI131109:ILY131111 IVE131109:IVU131111 JFA131109:JFQ131111 JOW131109:JPM131111 JYS131109:JZI131111 KIO131109:KJE131111 KSK131109:KTA131111 LCG131109:LCW131111 LMC131109:LMS131111 LVY131109:LWO131111 MFU131109:MGK131111 MPQ131109:MQG131111 MZM131109:NAC131111 NJI131109:NJY131111 NTE131109:NTU131111 ODA131109:ODQ131111 OMW131109:ONM131111 OWS131109:OXI131111 PGO131109:PHE131111 PQK131109:PRA131111 QAG131109:QAW131111 QKC131109:QKS131111 QTY131109:QUO131111 RDU131109:REK131111 RNQ131109:ROG131111 RXM131109:RYC131111 SHI131109:SHY131111 SRE131109:SRU131111 TBA131109:TBQ131111 TKW131109:TLM131111 TUS131109:TVI131111 UEO131109:UFE131111 UOK131109:UPA131111 UYG131109:UYW131111 VIC131109:VIS131111 VRY131109:VSO131111 WBU131109:WCK131111 WLQ131109:WMG131111 WVM131109:WWC131111 JA196645:JQ196647 SW196645:TM196647 ACS196645:ADI196647 AMO196645:ANE196647 AWK196645:AXA196647 BGG196645:BGW196647 BQC196645:BQS196647 BZY196645:CAO196647 CJU196645:CKK196647 CTQ196645:CUG196647 DDM196645:DEC196647 DNI196645:DNY196647 DXE196645:DXU196647 EHA196645:EHQ196647 EQW196645:ERM196647 FAS196645:FBI196647 FKO196645:FLE196647 FUK196645:FVA196647 GEG196645:GEW196647 GOC196645:GOS196647 GXY196645:GYO196647 HHU196645:HIK196647 HRQ196645:HSG196647 IBM196645:ICC196647 ILI196645:ILY196647 IVE196645:IVU196647 JFA196645:JFQ196647 JOW196645:JPM196647 JYS196645:JZI196647 KIO196645:KJE196647 KSK196645:KTA196647 LCG196645:LCW196647 LMC196645:LMS196647 LVY196645:LWO196647 MFU196645:MGK196647 MPQ196645:MQG196647 MZM196645:NAC196647 NJI196645:NJY196647 NTE196645:NTU196647 ODA196645:ODQ196647 OMW196645:ONM196647 OWS196645:OXI196647 PGO196645:PHE196647 PQK196645:PRA196647 QAG196645:QAW196647 QKC196645:QKS196647 QTY196645:QUO196647 RDU196645:REK196647 RNQ196645:ROG196647 RXM196645:RYC196647 SHI196645:SHY196647 SRE196645:SRU196647 TBA196645:TBQ196647 TKW196645:TLM196647 TUS196645:TVI196647 UEO196645:UFE196647 UOK196645:UPA196647 UYG196645:UYW196647 VIC196645:VIS196647 VRY196645:VSO196647 WBU196645:WCK196647 WLQ196645:WMG196647 WVM196645:WWC196647 JA262181:JQ262183 SW262181:TM262183 ACS262181:ADI262183 AMO262181:ANE262183 AWK262181:AXA262183 BGG262181:BGW262183 BQC262181:BQS262183 BZY262181:CAO262183 CJU262181:CKK262183 CTQ262181:CUG262183 DDM262181:DEC262183 DNI262181:DNY262183 DXE262181:DXU262183 EHA262181:EHQ262183 EQW262181:ERM262183 FAS262181:FBI262183 FKO262181:FLE262183 FUK262181:FVA262183 GEG262181:GEW262183 GOC262181:GOS262183 GXY262181:GYO262183 HHU262181:HIK262183 HRQ262181:HSG262183 IBM262181:ICC262183 ILI262181:ILY262183 IVE262181:IVU262183 JFA262181:JFQ262183 JOW262181:JPM262183 JYS262181:JZI262183 KIO262181:KJE262183 KSK262181:KTA262183 LCG262181:LCW262183 LMC262181:LMS262183 LVY262181:LWO262183 MFU262181:MGK262183 MPQ262181:MQG262183 MZM262181:NAC262183 NJI262181:NJY262183 NTE262181:NTU262183 ODA262181:ODQ262183 OMW262181:ONM262183 OWS262181:OXI262183 PGO262181:PHE262183 PQK262181:PRA262183 QAG262181:QAW262183 QKC262181:QKS262183 QTY262181:QUO262183 RDU262181:REK262183 RNQ262181:ROG262183 RXM262181:RYC262183 SHI262181:SHY262183 SRE262181:SRU262183 TBA262181:TBQ262183 TKW262181:TLM262183 TUS262181:TVI262183 UEO262181:UFE262183 UOK262181:UPA262183 UYG262181:UYW262183 VIC262181:VIS262183 VRY262181:VSO262183 WBU262181:WCK262183 WLQ262181:WMG262183 WVM262181:WWC262183 JA327717:JQ327719 SW327717:TM327719 ACS327717:ADI327719 AMO327717:ANE327719 AWK327717:AXA327719 BGG327717:BGW327719 BQC327717:BQS327719 BZY327717:CAO327719 CJU327717:CKK327719 CTQ327717:CUG327719 DDM327717:DEC327719 DNI327717:DNY327719 DXE327717:DXU327719 EHA327717:EHQ327719 EQW327717:ERM327719 FAS327717:FBI327719 FKO327717:FLE327719 FUK327717:FVA327719 GEG327717:GEW327719 GOC327717:GOS327719 GXY327717:GYO327719 HHU327717:HIK327719 HRQ327717:HSG327719 IBM327717:ICC327719 ILI327717:ILY327719 IVE327717:IVU327719 JFA327717:JFQ327719 JOW327717:JPM327719 JYS327717:JZI327719 KIO327717:KJE327719 KSK327717:KTA327719 LCG327717:LCW327719 LMC327717:LMS327719 LVY327717:LWO327719 MFU327717:MGK327719 MPQ327717:MQG327719 MZM327717:NAC327719 NJI327717:NJY327719 NTE327717:NTU327719 ODA327717:ODQ327719 OMW327717:ONM327719 OWS327717:OXI327719 PGO327717:PHE327719 PQK327717:PRA327719 QAG327717:QAW327719 QKC327717:QKS327719 QTY327717:QUO327719 RDU327717:REK327719 RNQ327717:ROG327719 RXM327717:RYC327719 SHI327717:SHY327719 SRE327717:SRU327719 TBA327717:TBQ327719 TKW327717:TLM327719 TUS327717:TVI327719 UEO327717:UFE327719 UOK327717:UPA327719 UYG327717:UYW327719 VIC327717:VIS327719 VRY327717:VSO327719 WBU327717:WCK327719 WLQ327717:WMG327719 WVM327717:WWC327719 JA393253:JQ393255 SW393253:TM393255 ACS393253:ADI393255 AMO393253:ANE393255 AWK393253:AXA393255 BGG393253:BGW393255 BQC393253:BQS393255 BZY393253:CAO393255 CJU393253:CKK393255 CTQ393253:CUG393255 DDM393253:DEC393255 DNI393253:DNY393255 DXE393253:DXU393255 EHA393253:EHQ393255 EQW393253:ERM393255 FAS393253:FBI393255 FKO393253:FLE393255 FUK393253:FVA393255 GEG393253:GEW393255 GOC393253:GOS393255 GXY393253:GYO393255 HHU393253:HIK393255 HRQ393253:HSG393255 IBM393253:ICC393255 ILI393253:ILY393255 IVE393253:IVU393255 JFA393253:JFQ393255 JOW393253:JPM393255 JYS393253:JZI393255 KIO393253:KJE393255 KSK393253:KTA393255 LCG393253:LCW393255 LMC393253:LMS393255 LVY393253:LWO393255 MFU393253:MGK393255 MPQ393253:MQG393255 MZM393253:NAC393255 NJI393253:NJY393255 NTE393253:NTU393255 ODA393253:ODQ393255 OMW393253:ONM393255 OWS393253:OXI393255 PGO393253:PHE393255 PQK393253:PRA393255 QAG393253:QAW393255 QKC393253:QKS393255 QTY393253:QUO393255 RDU393253:REK393255 RNQ393253:ROG393255 RXM393253:RYC393255 SHI393253:SHY393255 SRE393253:SRU393255 TBA393253:TBQ393255 TKW393253:TLM393255 TUS393253:TVI393255 UEO393253:UFE393255 UOK393253:UPA393255 UYG393253:UYW393255 VIC393253:VIS393255 VRY393253:VSO393255 WBU393253:WCK393255 WLQ393253:WMG393255 WVM393253:WWC393255 JA458789:JQ458791 SW458789:TM458791 ACS458789:ADI458791 AMO458789:ANE458791 AWK458789:AXA458791 BGG458789:BGW458791 BQC458789:BQS458791 BZY458789:CAO458791 CJU458789:CKK458791 CTQ458789:CUG458791 DDM458789:DEC458791 DNI458789:DNY458791 DXE458789:DXU458791 EHA458789:EHQ458791 EQW458789:ERM458791 FAS458789:FBI458791 FKO458789:FLE458791 FUK458789:FVA458791 GEG458789:GEW458791 GOC458789:GOS458791 GXY458789:GYO458791 HHU458789:HIK458791 HRQ458789:HSG458791 IBM458789:ICC458791 ILI458789:ILY458791 IVE458789:IVU458791 JFA458789:JFQ458791 JOW458789:JPM458791 JYS458789:JZI458791 KIO458789:KJE458791 KSK458789:KTA458791 LCG458789:LCW458791 LMC458789:LMS458791 LVY458789:LWO458791 MFU458789:MGK458791 MPQ458789:MQG458791 MZM458789:NAC458791 NJI458789:NJY458791 NTE458789:NTU458791 ODA458789:ODQ458791 OMW458789:ONM458791 OWS458789:OXI458791 PGO458789:PHE458791 PQK458789:PRA458791 QAG458789:QAW458791 QKC458789:QKS458791 QTY458789:QUO458791 RDU458789:REK458791 RNQ458789:ROG458791 RXM458789:RYC458791 SHI458789:SHY458791 SRE458789:SRU458791 TBA458789:TBQ458791 TKW458789:TLM458791 TUS458789:TVI458791 UEO458789:UFE458791 UOK458789:UPA458791 UYG458789:UYW458791 VIC458789:VIS458791 VRY458789:VSO458791 WBU458789:WCK458791 WLQ458789:WMG458791 WVM458789:WWC458791 JA524325:JQ524327 SW524325:TM524327 ACS524325:ADI524327 AMO524325:ANE524327 AWK524325:AXA524327 BGG524325:BGW524327 BQC524325:BQS524327 BZY524325:CAO524327 CJU524325:CKK524327 CTQ524325:CUG524327 DDM524325:DEC524327 DNI524325:DNY524327 DXE524325:DXU524327 EHA524325:EHQ524327 EQW524325:ERM524327 FAS524325:FBI524327 FKO524325:FLE524327 FUK524325:FVA524327 GEG524325:GEW524327 GOC524325:GOS524327 GXY524325:GYO524327 HHU524325:HIK524327 HRQ524325:HSG524327 IBM524325:ICC524327 ILI524325:ILY524327 IVE524325:IVU524327 JFA524325:JFQ524327 JOW524325:JPM524327 JYS524325:JZI524327 KIO524325:KJE524327 KSK524325:KTA524327 LCG524325:LCW524327 LMC524325:LMS524327 LVY524325:LWO524327 MFU524325:MGK524327 MPQ524325:MQG524327 MZM524325:NAC524327 NJI524325:NJY524327 NTE524325:NTU524327 ODA524325:ODQ524327 OMW524325:ONM524327 OWS524325:OXI524327 PGO524325:PHE524327 PQK524325:PRA524327 QAG524325:QAW524327 QKC524325:QKS524327 QTY524325:QUO524327 RDU524325:REK524327 RNQ524325:ROG524327 RXM524325:RYC524327 SHI524325:SHY524327 SRE524325:SRU524327 TBA524325:TBQ524327 TKW524325:TLM524327 TUS524325:TVI524327 UEO524325:UFE524327 UOK524325:UPA524327 UYG524325:UYW524327 VIC524325:VIS524327 VRY524325:VSO524327 WBU524325:WCK524327 WLQ524325:WMG524327 WVM524325:WWC524327 JA589861:JQ589863 SW589861:TM589863 ACS589861:ADI589863 AMO589861:ANE589863 AWK589861:AXA589863 BGG589861:BGW589863 BQC589861:BQS589863 BZY589861:CAO589863 CJU589861:CKK589863 CTQ589861:CUG589863 DDM589861:DEC589863 DNI589861:DNY589863 DXE589861:DXU589863 EHA589861:EHQ589863 EQW589861:ERM589863 FAS589861:FBI589863 FKO589861:FLE589863 FUK589861:FVA589863 GEG589861:GEW589863 GOC589861:GOS589863 GXY589861:GYO589863 HHU589861:HIK589863 HRQ589861:HSG589863 IBM589861:ICC589863 ILI589861:ILY589863 IVE589861:IVU589863 JFA589861:JFQ589863 JOW589861:JPM589863 JYS589861:JZI589863 KIO589861:KJE589863 KSK589861:KTA589863 LCG589861:LCW589863 LMC589861:LMS589863 LVY589861:LWO589863 MFU589861:MGK589863 MPQ589861:MQG589863 MZM589861:NAC589863 NJI589861:NJY589863 NTE589861:NTU589863 ODA589861:ODQ589863 OMW589861:ONM589863 OWS589861:OXI589863 PGO589861:PHE589863 PQK589861:PRA589863 QAG589861:QAW589863 QKC589861:QKS589863 QTY589861:QUO589863 RDU589861:REK589863 RNQ589861:ROG589863 RXM589861:RYC589863 SHI589861:SHY589863 SRE589861:SRU589863 TBA589861:TBQ589863 TKW589861:TLM589863 TUS589861:TVI589863 UEO589861:UFE589863 UOK589861:UPA589863 UYG589861:UYW589863 VIC589861:VIS589863 VRY589861:VSO589863 WBU589861:WCK589863 WLQ589861:WMG589863 WVM589861:WWC589863 JA655397:JQ655399 SW655397:TM655399 ACS655397:ADI655399 AMO655397:ANE655399 AWK655397:AXA655399 BGG655397:BGW655399 BQC655397:BQS655399 BZY655397:CAO655399 CJU655397:CKK655399 CTQ655397:CUG655399 DDM655397:DEC655399 DNI655397:DNY655399 DXE655397:DXU655399 EHA655397:EHQ655399 EQW655397:ERM655399 FAS655397:FBI655399 FKO655397:FLE655399 FUK655397:FVA655399 GEG655397:GEW655399 GOC655397:GOS655399 GXY655397:GYO655399 HHU655397:HIK655399 HRQ655397:HSG655399 IBM655397:ICC655399 ILI655397:ILY655399 IVE655397:IVU655399 JFA655397:JFQ655399 JOW655397:JPM655399 JYS655397:JZI655399 KIO655397:KJE655399 KSK655397:KTA655399 LCG655397:LCW655399 LMC655397:LMS655399 LVY655397:LWO655399 MFU655397:MGK655399 MPQ655397:MQG655399 MZM655397:NAC655399 NJI655397:NJY655399 NTE655397:NTU655399 ODA655397:ODQ655399 OMW655397:ONM655399 OWS655397:OXI655399 PGO655397:PHE655399 PQK655397:PRA655399 QAG655397:QAW655399 QKC655397:QKS655399 QTY655397:QUO655399 RDU655397:REK655399 RNQ655397:ROG655399 RXM655397:RYC655399 SHI655397:SHY655399 SRE655397:SRU655399 TBA655397:TBQ655399 TKW655397:TLM655399 TUS655397:TVI655399 UEO655397:UFE655399 UOK655397:UPA655399 UYG655397:UYW655399 VIC655397:VIS655399 VRY655397:VSO655399 WBU655397:WCK655399 WLQ655397:WMG655399 WVM655397:WWC655399 JA720933:JQ720935 SW720933:TM720935 ACS720933:ADI720935 AMO720933:ANE720935 AWK720933:AXA720935 BGG720933:BGW720935 BQC720933:BQS720935 BZY720933:CAO720935 CJU720933:CKK720935 CTQ720933:CUG720935 DDM720933:DEC720935 DNI720933:DNY720935 DXE720933:DXU720935 EHA720933:EHQ720935 EQW720933:ERM720935 FAS720933:FBI720935 FKO720933:FLE720935 FUK720933:FVA720935 GEG720933:GEW720935 GOC720933:GOS720935 GXY720933:GYO720935 HHU720933:HIK720935 HRQ720933:HSG720935 IBM720933:ICC720935 ILI720933:ILY720935 IVE720933:IVU720935 JFA720933:JFQ720935 JOW720933:JPM720935 JYS720933:JZI720935 KIO720933:KJE720935 KSK720933:KTA720935 LCG720933:LCW720935 LMC720933:LMS720935 LVY720933:LWO720935 MFU720933:MGK720935 MPQ720933:MQG720935 MZM720933:NAC720935 NJI720933:NJY720935 NTE720933:NTU720935 ODA720933:ODQ720935 OMW720933:ONM720935 OWS720933:OXI720935 PGO720933:PHE720935 PQK720933:PRA720935 QAG720933:QAW720935 QKC720933:QKS720935 QTY720933:QUO720935 RDU720933:REK720935 RNQ720933:ROG720935 RXM720933:RYC720935 SHI720933:SHY720935 SRE720933:SRU720935 TBA720933:TBQ720935 TKW720933:TLM720935 TUS720933:TVI720935 UEO720933:UFE720935 UOK720933:UPA720935 UYG720933:UYW720935 VIC720933:VIS720935 VRY720933:VSO720935 WBU720933:WCK720935 WLQ720933:WMG720935 WVM720933:WWC720935 JA786469:JQ786471 SW786469:TM786471 ACS786469:ADI786471 AMO786469:ANE786471 AWK786469:AXA786471 BGG786469:BGW786471 BQC786469:BQS786471 BZY786469:CAO786471 CJU786469:CKK786471 CTQ786469:CUG786471 DDM786469:DEC786471 DNI786469:DNY786471 DXE786469:DXU786471 EHA786469:EHQ786471 EQW786469:ERM786471 FAS786469:FBI786471 FKO786469:FLE786471 FUK786469:FVA786471 GEG786469:GEW786471 GOC786469:GOS786471 GXY786469:GYO786471 HHU786469:HIK786471 HRQ786469:HSG786471 IBM786469:ICC786471 ILI786469:ILY786471 IVE786469:IVU786471 JFA786469:JFQ786471 JOW786469:JPM786471 JYS786469:JZI786471 KIO786469:KJE786471 KSK786469:KTA786471 LCG786469:LCW786471 LMC786469:LMS786471 LVY786469:LWO786471 MFU786469:MGK786471 MPQ786469:MQG786471 MZM786469:NAC786471 NJI786469:NJY786471 NTE786469:NTU786471 ODA786469:ODQ786471 OMW786469:ONM786471 OWS786469:OXI786471 PGO786469:PHE786471 PQK786469:PRA786471 QAG786469:QAW786471 QKC786469:QKS786471 QTY786469:QUO786471 RDU786469:REK786471 RNQ786469:ROG786471 RXM786469:RYC786471 SHI786469:SHY786471 SRE786469:SRU786471 TBA786469:TBQ786471 TKW786469:TLM786471 TUS786469:TVI786471 UEO786469:UFE786471 UOK786469:UPA786471 UYG786469:UYW786471 VIC786469:VIS786471 VRY786469:VSO786471 WBU786469:WCK786471 WLQ786469:WMG786471 WVM786469:WWC786471 JA852005:JQ852007 SW852005:TM852007 ACS852005:ADI852007 AMO852005:ANE852007 AWK852005:AXA852007 BGG852005:BGW852007 BQC852005:BQS852007 BZY852005:CAO852007 CJU852005:CKK852007 CTQ852005:CUG852007 DDM852005:DEC852007 DNI852005:DNY852007 DXE852005:DXU852007 EHA852005:EHQ852007 EQW852005:ERM852007 FAS852005:FBI852007 FKO852005:FLE852007 FUK852005:FVA852007 GEG852005:GEW852007 GOC852005:GOS852007 GXY852005:GYO852007 HHU852005:HIK852007 HRQ852005:HSG852007 IBM852005:ICC852007 ILI852005:ILY852007 IVE852005:IVU852007 JFA852005:JFQ852007 JOW852005:JPM852007 JYS852005:JZI852007 KIO852005:KJE852007 KSK852005:KTA852007 LCG852005:LCW852007 LMC852005:LMS852007 LVY852005:LWO852007 MFU852005:MGK852007 MPQ852005:MQG852007 MZM852005:NAC852007 NJI852005:NJY852007 NTE852005:NTU852007 ODA852005:ODQ852007 OMW852005:ONM852007 OWS852005:OXI852007 PGO852005:PHE852007 PQK852005:PRA852007 QAG852005:QAW852007 QKC852005:QKS852007 QTY852005:QUO852007 RDU852005:REK852007 RNQ852005:ROG852007 RXM852005:RYC852007 SHI852005:SHY852007 SRE852005:SRU852007 TBA852005:TBQ852007 TKW852005:TLM852007 TUS852005:TVI852007 UEO852005:UFE852007 UOK852005:UPA852007 UYG852005:UYW852007 VIC852005:VIS852007 VRY852005:VSO852007 WBU852005:WCK852007 WLQ852005:WMG852007 WVM852005:WWC852007 JA917541:JQ917543 SW917541:TM917543 ACS917541:ADI917543 AMO917541:ANE917543 AWK917541:AXA917543 BGG917541:BGW917543 BQC917541:BQS917543 BZY917541:CAO917543 CJU917541:CKK917543 CTQ917541:CUG917543 DDM917541:DEC917543 DNI917541:DNY917543 DXE917541:DXU917543 EHA917541:EHQ917543 EQW917541:ERM917543 FAS917541:FBI917543 FKO917541:FLE917543 FUK917541:FVA917543 GEG917541:GEW917543 GOC917541:GOS917543 GXY917541:GYO917543 HHU917541:HIK917543 HRQ917541:HSG917543 IBM917541:ICC917543 ILI917541:ILY917543 IVE917541:IVU917543 JFA917541:JFQ917543 JOW917541:JPM917543 JYS917541:JZI917543 KIO917541:KJE917543 KSK917541:KTA917543 LCG917541:LCW917543 LMC917541:LMS917543 LVY917541:LWO917543 MFU917541:MGK917543 MPQ917541:MQG917543 MZM917541:NAC917543 NJI917541:NJY917543 NTE917541:NTU917543 ODA917541:ODQ917543 OMW917541:ONM917543 OWS917541:OXI917543 PGO917541:PHE917543 PQK917541:PRA917543 QAG917541:QAW917543 QKC917541:QKS917543 QTY917541:QUO917543 RDU917541:REK917543 RNQ917541:ROG917543 RXM917541:RYC917543 SHI917541:SHY917543 SRE917541:SRU917543 TBA917541:TBQ917543 TKW917541:TLM917543 TUS917541:TVI917543 UEO917541:UFE917543 UOK917541:UPA917543 UYG917541:UYW917543 VIC917541:VIS917543 VRY917541:VSO917543 WBU917541:WCK917543 WLQ917541:WMG917543 WVM917541:WWC917543 JA983077:JQ983079 SW983077:TM983079 ACS983077:ADI983079 AMO983077:ANE983079 AWK983077:AXA983079 BGG983077:BGW983079 BQC983077:BQS983079 BZY983077:CAO983079 CJU983077:CKK983079 CTQ983077:CUG983079 DDM983077:DEC983079 DNI983077:DNY983079 DXE983077:DXU983079 EHA983077:EHQ983079 EQW983077:ERM983079 FAS983077:FBI983079 FKO983077:FLE983079 FUK983077:FVA983079 GEG983077:GEW983079 GOC983077:GOS983079 GXY983077:GYO983079 HHU983077:HIK983079 HRQ983077:HSG983079 IBM983077:ICC983079 ILI983077:ILY983079 IVE983077:IVU983079 JFA983077:JFQ983079 JOW983077:JPM983079 JYS983077:JZI983079 KIO983077:KJE983079 KSK983077:KTA983079 LCG983077:LCW983079 LMC983077:LMS983079 LVY983077:LWO983079 MFU983077:MGK983079 MPQ983077:MQG983079 MZM983077:NAC983079 NJI983077:NJY983079 NTE983077:NTU983079 ODA983077:ODQ983079 OMW983077:ONM983079 OWS983077:OXI983079 PGO983077:PHE983079 PQK983077:PRA983079 QAG983077:QAW983079 QKC983077:QKS983079 QTY983077:QUO983079 RDU983077:REK983079 RNQ983077:ROG983079 RXM983077:RYC983079 SHI983077:SHY983079 SRE983077:SRU983079 TBA983077:TBQ983079 TKW983077:TLM983079 TUS983077:TVI983079 UEO983077:UFE983079 UOK983077:UPA983079 UYG983077:UYW983079 VIC983077:VIS983079 VRY983077:VSO983079 WBU983077:WCK983079 WLQ983077:WMG983079 JA43:JQ43 WVM43:WWC43 WLQ43:WMG43 WBU43:WCK43 VRY43:VSO43 VIC43:VIS43 UYG43:UYW43 UOK43:UPA43 UEO43:UFE43 TUS43:TVI43 TKW43:TLM43 TBA43:TBQ43 SRE43:SRU43 SHI43:SHY43 RXM43:RYC43 RNQ43:ROG43 RDU43:REK43 QTY43:QUO43 QKC43:QKS43 QAG43:QAW43 PQK43:PRA43 PGO43:PHE43 OWS43:OXI43 OMW43:ONM43 ODA43:ODQ43 NTE43:NTU43 NJI43:NJY43 MZM43:NAC43 MPQ43:MQG43 MFU43:MGK43 LVY43:LWO43 LMC43:LMS43 LCG43:LCW43 KSK43:KTA43 KIO43:KJE43 JYS43:JZI43 JOW43:JPM43 JFA43:JFQ43 IVE43:IVU43 ILI43:ILY43 IBM43:ICC43 HRQ43:HSG43 HHU43:HIK43 GXY43:GYO43 GOC43:GOS43 GEG43:GEW43 FUK43:FVA43 FKO43:FLE43 FAS43:FBI43 EQW43:ERM43 EHA43:EHQ43 DXE43:DXU43 DNI43:DNY43 DDM43:DEC43 CTQ43:CUG43 CJU43:CKK43 BZY43:CAO43 BQC43:BQS43 BGG43:BGW43 AWK43:AXA43 AMO43:ANE43 ACS43:ADI43 L43:AB43 L65577:AB65580 L131113:AB131116 L196649:AB196652 L262185:AB262188 L327721:AB327724 L393257:AB393260 L458793:AB458796 L524329:AB524332 L589865:AB589868 L655401:AB655404 L720937:AB720940 L786473:AB786476 L852009:AB852012 L917545:AB917548 L983081:AB983084 L65573:AB65575 L131109:AB131111 L196645:AB196647 L262181:AB262183 L327717:AB327719 L393253:AB393255 L458789:AB458791 L524325:AB524327 L589861:AB589863 L655397:AB655399 L720933:AB720935 L786469:AB786471 L852005:AB852007 L917541:AB917543 L983077:AB983079 AA26 AA27:AB27 L26:Z27 ACS26:ADI27 AMO26:ANE27 AWK26:AXA27 BGG26:BGW27 BQC26:BQS27 BZY26:CAO27 CJU26:CKK27 CTQ26:CUG27 DDM26:DEC27 DNI26:DNY27 DXE26:DXU27 EHA26:EHQ27 EQW26:ERM27 FAS26:FBI27 FKO26:FLE27 FUK26:FVA27 GEG26:GEW27 GOC26:GOS27 GXY26:GYO27 HHU26:HIK27 HRQ26:HSG27 IBM26:ICC27 ILI26:ILY27 IVE26:IVU27 JFA26:JFQ27 JOW26:JPM27 JYS26:JZI27 KIO26:KJE27 KSK26:KTA27 LCG26:LCW27 LMC26:LMS27 LVY26:LWO27 MFU26:MGK27 MPQ26:MQG27 MZM26:NAC27 NJI26:NJY27 NTE26:NTU27 ODA26:ODQ27 OMW26:ONM27 OWS26:OXI27 PGO26:PHE27 PQK26:PRA27 QAG26:QAW27 QKC26:QKS27 QTY26:QUO27 RDU26:REK27 RNQ26:ROG27 RXM26:RYC27 SHI26:SHY27 SRE26:SRU27 TBA26:TBQ27 TKW26:TLM27 TUS26:TVI27 UEO26:UFE27 UOK26:UPA27 UYG26:UYW27 VIC26:VIS27 VRY26:VSO27 WBU26:WCK27 WLQ26:WMG27 WVM26:WWC27 JA26:JQ27 SW26:TM27 SW43:TM43 TD31:TT32 ACZ31:ADP32 AMV31:ANL32 AWR31:AXH32 BGN31:BHD32 BQJ31:BQZ32 CAF31:CAV32 CKB31:CKR32 CTX31:CUN32 DDT31:DEJ32 DNP31:DOF32 DXL31:DYB32 EHH31:EHX32 ERD31:ERT32 FAZ31:FBP32 FKV31:FLL32 FUR31:FVH32 GEN31:GFD32 GOJ31:GOZ32 GYF31:GYV32 HIB31:HIR32 HRX31:HSN32 IBT31:ICJ32 ILP31:IMF32 IVL31:IWB32 JFH31:JFX32 JPD31:JPT32 JYZ31:JZP32 KIV31:KJL32 KSR31:KTH32 LCN31:LDD32 LMJ31:LMZ32 LWF31:LWV32 MGB31:MGR32 MPX31:MQN32 MZT31:NAJ32 NJP31:NKF32 NTL31:NUB32 ODH31:ODX32 OND31:ONT32 OWZ31:OXP32 PGV31:PHL32 PQR31:PRH32 QAN31:QBD32 QKJ31:QKZ32 QUF31:QUV32 REB31:RER32 RNX31:RON32 RXT31:RYJ32 SHP31:SIF32 SRL31:SSB32 TBH31:TBX32 TLD31:TLT32 TUZ31:TVP32 UEV31:UFL32 UOR31:UPH32 UYN31:UZD32 VIJ31:VIZ32 VSF31:VSV32 WCB31:WCR32 WLX31:WMN32 WVT31:WWJ32 JH31:JX32 TD36:TT37 ACZ36:ADP37 AMV36:ANL37 AWR36:AXH37 BGN36:BHD37 BQJ36:BQZ37 CAF36:CAV37 CKB36:CKR37 CTX36:CUN37 DDT36:DEJ37 DNP36:DOF37 DXL36:DYB37 EHH36:EHX37 ERD36:ERT37 FAZ36:FBP37 FKV36:FLL37 FUR36:FVH37 GEN36:GFD37 GOJ36:GOZ37 GYF36:GYV37 HIB36:HIR37 HRX36:HSN37 IBT36:ICJ37 ILP36:IMF37 IVL36:IWB37 JFH36:JFX37 JPD36:JPT37 JYZ36:JZP37 KIV36:KJL37 KSR36:KTH37 LCN36:LDD37 LMJ36:LMZ37 LWF36:LWV37 MGB36:MGR37 MPX36:MQN37 MZT36:NAJ37 NJP36:NKF37 NTL36:NUB37 ODH36:ODX37 OND36:ONT37 OWZ36:OXP37 PGV36:PHL37 PQR36:PRH37 QAN36:QBD37 QKJ36:QKZ37 QUF36:QUV37 REB36:RER37 RNX36:RON37 RXT36:RYJ37 SHP36:SIF37 SRL36:SSB37 TBH36:TBX37 TLD36:TLT37 TUZ36:TVP37 UEV36:UFL37 UOR36:UPH37 UYN36:UZD37 VIJ36:VIZ37 VSF36:VSV37 WCB36:WCR37 WLX36:WMN37 WVT36:WWJ37 JH36:JX37 JH41:JX42 TD41:TT42 ACZ41:ADP42 AMV41:ANL42 AWR41:AXH42 BGN41:BHD42 BQJ41:BQZ42 CAF41:CAV42 CKB41:CKR42 CTX41:CUN42 DDT41:DEJ42 DNP41:DOF42 DXL41:DYB42 EHH41:EHX42 ERD41:ERT42 FAZ41:FBP42 FKV41:FLL42 FUR41:FVH42 GEN41:GFD42 GOJ41:GOZ42 GYF41:GYV42 HIB41:HIR42 HRX41:HSN42 IBT41:ICJ42 ILP41:IMF42 IVL41:IWB42 JFH41:JFX42 JPD41:JPT42 JYZ41:JZP42 KIV41:KJL42 KSR41:KTH42 LCN41:LDD42 LMJ41:LMZ42 LWF41:LWV42 MGB41:MGR42 MPX41:MQN42 MZT41:NAJ42 NJP41:NKF42 NTL41:NUB42 ODH41:ODX42 OND41:ONT42 OWZ41:OXP42 PGV41:PHL42 PQR41:PRH42 QAN41:QBD42 QKJ41:QKZ42 QUF41:QUV42 REB41:RER42 RNX41:RON42 RXT41:RYJ42 SHP41:SIF42 SRL41:SSB42 TBH41:TBX42 TLD41:TLT42 TUZ41:TVP42 UEV41:UFL42 UOR41:UPH42 UYN41:UZD42 VIJ41:VIZ42 VSF41:VSV42 WCB41:WCR42 WLX41:WMN42 WVT41:WWJ42"/>
    <dataValidation type="list" allowBlank="1" showInputMessage="1" showErrorMessage="1" errorTitle="Ошибка" error="Выберите значение из списка" sqref="WVP98307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O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O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O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O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O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O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O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O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O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O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O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O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O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O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O23 WVW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O28 WVW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O33 WVW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O38">
      <formula1>kind_of_cons</formula1>
    </dataValidation>
    <dataValidation type="textLength" operator="lessThanOrEqual" allowBlank="1" showInputMessage="1" showErrorMessage="1" errorTitle="Ошибка" error="Допускается ввод не более 900 символов!" sqref="WWC983068:WWC98307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64:AB65570 JQ65564:JQ65570 TM65564:TM65570 ADI65564:ADI65570 ANE65564:ANE65570 AXA65564:AXA65570 BGW65564:BGW65570 BQS65564:BQS65570 CAO65564:CAO65570 CKK65564:CKK65570 CUG65564:CUG65570 DEC65564:DEC65570 DNY65564:DNY65570 DXU65564:DXU65570 EHQ65564:EHQ65570 ERM65564:ERM65570 FBI65564:FBI65570 FLE65564:FLE65570 FVA65564:FVA65570 GEW65564:GEW65570 GOS65564:GOS65570 GYO65564:GYO65570 HIK65564:HIK65570 HSG65564:HSG65570 ICC65564:ICC65570 ILY65564:ILY65570 IVU65564:IVU65570 JFQ65564:JFQ65570 JPM65564:JPM65570 JZI65564:JZI65570 KJE65564:KJE65570 KTA65564:KTA65570 LCW65564:LCW65570 LMS65564:LMS65570 LWO65564:LWO65570 MGK65564:MGK65570 MQG65564:MQG65570 NAC65564:NAC65570 NJY65564:NJY65570 NTU65564:NTU65570 ODQ65564:ODQ65570 ONM65564:ONM65570 OXI65564:OXI65570 PHE65564:PHE65570 PRA65564:PRA65570 QAW65564:QAW65570 QKS65564:QKS65570 QUO65564:QUO65570 REK65564:REK65570 ROG65564:ROG65570 RYC65564:RYC65570 SHY65564:SHY65570 SRU65564:SRU65570 TBQ65564:TBQ65570 TLM65564:TLM65570 TVI65564:TVI65570 UFE65564:UFE65570 UPA65564:UPA65570 UYW65564:UYW65570 VIS65564:VIS65570 VSO65564:VSO65570 WCK65564:WCK65570 WMG65564:WMG65570 WWC65564:WWC65570 AB131100:AB131106 JQ131100:JQ131106 TM131100:TM131106 ADI131100:ADI131106 ANE131100:ANE131106 AXA131100:AXA131106 BGW131100:BGW131106 BQS131100:BQS131106 CAO131100:CAO131106 CKK131100:CKK131106 CUG131100:CUG131106 DEC131100:DEC131106 DNY131100:DNY131106 DXU131100:DXU131106 EHQ131100:EHQ131106 ERM131100:ERM131106 FBI131100:FBI131106 FLE131100:FLE131106 FVA131100:FVA131106 GEW131100:GEW131106 GOS131100:GOS131106 GYO131100:GYO131106 HIK131100:HIK131106 HSG131100:HSG131106 ICC131100:ICC131106 ILY131100:ILY131106 IVU131100:IVU131106 JFQ131100:JFQ131106 JPM131100:JPM131106 JZI131100:JZI131106 KJE131100:KJE131106 KTA131100:KTA131106 LCW131100:LCW131106 LMS131100:LMS131106 LWO131100:LWO131106 MGK131100:MGK131106 MQG131100:MQG131106 NAC131100:NAC131106 NJY131100:NJY131106 NTU131100:NTU131106 ODQ131100:ODQ131106 ONM131100:ONM131106 OXI131100:OXI131106 PHE131100:PHE131106 PRA131100:PRA131106 QAW131100:QAW131106 QKS131100:QKS131106 QUO131100:QUO131106 REK131100:REK131106 ROG131100:ROG131106 RYC131100:RYC131106 SHY131100:SHY131106 SRU131100:SRU131106 TBQ131100:TBQ131106 TLM131100:TLM131106 TVI131100:TVI131106 UFE131100:UFE131106 UPA131100:UPA131106 UYW131100:UYW131106 VIS131100:VIS131106 VSO131100:VSO131106 WCK131100:WCK131106 WMG131100:WMG131106 WWC131100:WWC131106 AB196636:AB196642 JQ196636:JQ196642 TM196636:TM196642 ADI196636:ADI196642 ANE196636:ANE196642 AXA196636:AXA196642 BGW196636:BGW196642 BQS196636:BQS196642 CAO196636:CAO196642 CKK196636:CKK196642 CUG196636:CUG196642 DEC196636:DEC196642 DNY196636:DNY196642 DXU196636:DXU196642 EHQ196636:EHQ196642 ERM196636:ERM196642 FBI196636:FBI196642 FLE196636:FLE196642 FVA196636:FVA196642 GEW196636:GEW196642 GOS196636:GOS196642 GYO196636:GYO196642 HIK196636:HIK196642 HSG196636:HSG196642 ICC196636:ICC196642 ILY196636:ILY196642 IVU196636:IVU196642 JFQ196636:JFQ196642 JPM196636:JPM196642 JZI196636:JZI196642 KJE196636:KJE196642 KTA196636:KTA196642 LCW196636:LCW196642 LMS196636:LMS196642 LWO196636:LWO196642 MGK196636:MGK196642 MQG196636:MQG196642 NAC196636:NAC196642 NJY196636:NJY196642 NTU196636:NTU196642 ODQ196636:ODQ196642 ONM196636:ONM196642 OXI196636:OXI196642 PHE196636:PHE196642 PRA196636:PRA196642 QAW196636:QAW196642 QKS196636:QKS196642 QUO196636:QUO196642 REK196636:REK196642 ROG196636:ROG196642 RYC196636:RYC196642 SHY196636:SHY196642 SRU196636:SRU196642 TBQ196636:TBQ196642 TLM196636:TLM196642 TVI196636:TVI196642 UFE196636:UFE196642 UPA196636:UPA196642 UYW196636:UYW196642 VIS196636:VIS196642 VSO196636:VSO196642 WCK196636:WCK196642 WMG196636:WMG196642 WWC196636:WWC196642 AB262172:AB262178 JQ262172:JQ262178 TM262172:TM262178 ADI262172:ADI262178 ANE262172:ANE262178 AXA262172:AXA262178 BGW262172:BGW262178 BQS262172:BQS262178 CAO262172:CAO262178 CKK262172:CKK262178 CUG262172:CUG262178 DEC262172:DEC262178 DNY262172:DNY262178 DXU262172:DXU262178 EHQ262172:EHQ262178 ERM262172:ERM262178 FBI262172:FBI262178 FLE262172:FLE262178 FVA262172:FVA262178 GEW262172:GEW262178 GOS262172:GOS262178 GYO262172:GYO262178 HIK262172:HIK262178 HSG262172:HSG262178 ICC262172:ICC262178 ILY262172:ILY262178 IVU262172:IVU262178 JFQ262172:JFQ262178 JPM262172:JPM262178 JZI262172:JZI262178 KJE262172:KJE262178 KTA262172:KTA262178 LCW262172:LCW262178 LMS262172:LMS262178 LWO262172:LWO262178 MGK262172:MGK262178 MQG262172:MQG262178 NAC262172:NAC262178 NJY262172:NJY262178 NTU262172:NTU262178 ODQ262172:ODQ262178 ONM262172:ONM262178 OXI262172:OXI262178 PHE262172:PHE262178 PRA262172:PRA262178 QAW262172:QAW262178 QKS262172:QKS262178 QUO262172:QUO262178 REK262172:REK262178 ROG262172:ROG262178 RYC262172:RYC262178 SHY262172:SHY262178 SRU262172:SRU262178 TBQ262172:TBQ262178 TLM262172:TLM262178 TVI262172:TVI262178 UFE262172:UFE262178 UPA262172:UPA262178 UYW262172:UYW262178 VIS262172:VIS262178 VSO262172:VSO262178 WCK262172:WCK262178 WMG262172:WMG262178 WWC262172:WWC262178 AB327708:AB327714 JQ327708:JQ327714 TM327708:TM327714 ADI327708:ADI327714 ANE327708:ANE327714 AXA327708:AXA327714 BGW327708:BGW327714 BQS327708:BQS327714 CAO327708:CAO327714 CKK327708:CKK327714 CUG327708:CUG327714 DEC327708:DEC327714 DNY327708:DNY327714 DXU327708:DXU327714 EHQ327708:EHQ327714 ERM327708:ERM327714 FBI327708:FBI327714 FLE327708:FLE327714 FVA327708:FVA327714 GEW327708:GEW327714 GOS327708:GOS327714 GYO327708:GYO327714 HIK327708:HIK327714 HSG327708:HSG327714 ICC327708:ICC327714 ILY327708:ILY327714 IVU327708:IVU327714 JFQ327708:JFQ327714 JPM327708:JPM327714 JZI327708:JZI327714 KJE327708:KJE327714 KTA327708:KTA327714 LCW327708:LCW327714 LMS327708:LMS327714 LWO327708:LWO327714 MGK327708:MGK327714 MQG327708:MQG327714 NAC327708:NAC327714 NJY327708:NJY327714 NTU327708:NTU327714 ODQ327708:ODQ327714 ONM327708:ONM327714 OXI327708:OXI327714 PHE327708:PHE327714 PRA327708:PRA327714 QAW327708:QAW327714 QKS327708:QKS327714 QUO327708:QUO327714 REK327708:REK327714 ROG327708:ROG327714 RYC327708:RYC327714 SHY327708:SHY327714 SRU327708:SRU327714 TBQ327708:TBQ327714 TLM327708:TLM327714 TVI327708:TVI327714 UFE327708:UFE327714 UPA327708:UPA327714 UYW327708:UYW327714 VIS327708:VIS327714 VSO327708:VSO327714 WCK327708:WCK327714 WMG327708:WMG327714 WWC327708:WWC327714 AB393244:AB393250 JQ393244:JQ393250 TM393244:TM393250 ADI393244:ADI393250 ANE393244:ANE393250 AXA393244:AXA393250 BGW393244:BGW393250 BQS393244:BQS393250 CAO393244:CAO393250 CKK393244:CKK393250 CUG393244:CUG393250 DEC393244:DEC393250 DNY393244:DNY393250 DXU393244:DXU393250 EHQ393244:EHQ393250 ERM393244:ERM393250 FBI393244:FBI393250 FLE393244:FLE393250 FVA393244:FVA393250 GEW393244:GEW393250 GOS393244:GOS393250 GYO393244:GYO393250 HIK393244:HIK393250 HSG393244:HSG393250 ICC393244:ICC393250 ILY393244:ILY393250 IVU393244:IVU393250 JFQ393244:JFQ393250 JPM393244:JPM393250 JZI393244:JZI393250 KJE393244:KJE393250 KTA393244:KTA393250 LCW393244:LCW393250 LMS393244:LMS393250 LWO393244:LWO393250 MGK393244:MGK393250 MQG393244:MQG393250 NAC393244:NAC393250 NJY393244:NJY393250 NTU393244:NTU393250 ODQ393244:ODQ393250 ONM393244:ONM393250 OXI393244:OXI393250 PHE393244:PHE393250 PRA393244:PRA393250 QAW393244:QAW393250 QKS393244:QKS393250 QUO393244:QUO393250 REK393244:REK393250 ROG393244:ROG393250 RYC393244:RYC393250 SHY393244:SHY393250 SRU393244:SRU393250 TBQ393244:TBQ393250 TLM393244:TLM393250 TVI393244:TVI393250 UFE393244:UFE393250 UPA393244:UPA393250 UYW393244:UYW393250 VIS393244:VIS393250 VSO393244:VSO393250 WCK393244:WCK393250 WMG393244:WMG393250 WWC393244:WWC393250 AB458780:AB458786 JQ458780:JQ458786 TM458780:TM458786 ADI458780:ADI458786 ANE458780:ANE458786 AXA458780:AXA458786 BGW458780:BGW458786 BQS458780:BQS458786 CAO458780:CAO458786 CKK458780:CKK458786 CUG458780:CUG458786 DEC458780:DEC458786 DNY458780:DNY458786 DXU458780:DXU458786 EHQ458780:EHQ458786 ERM458780:ERM458786 FBI458780:FBI458786 FLE458780:FLE458786 FVA458780:FVA458786 GEW458780:GEW458786 GOS458780:GOS458786 GYO458780:GYO458786 HIK458780:HIK458786 HSG458780:HSG458786 ICC458780:ICC458786 ILY458780:ILY458786 IVU458780:IVU458786 JFQ458780:JFQ458786 JPM458780:JPM458786 JZI458780:JZI458786 KJE458780:KJE458786 KTA458780:KTA458786 LCW458780:LCW458786 LMS458780:LMS458786 LWO458780:LWO458786 MGK458780:MGK458786 MQG458780:MQG458786 NAC458780:NAC458786 NJY458780:NJY458786 NTU458780:NTU458786 ODQ458780:ODQ458786 ONM458780:ONM458786 OXI458780:OXI458786 PHE458780:PHE458786 PRA458780:PRA458786 QAW458780:QAW458786 QKS458780:QKS458786 QUO458780:QUO458786 REK458780:REK458786 ROG458780:ROG458786 RYC458780:RYC458786 SHY458780:SHY458786 SRU458780:SRU458786 TBQ458780:TBQ458786 TLM458780:TLM458786 TVI458780:TVI458786 UFE458780:UFE458786 UPA458780:UPA458786 UYW458780:UYW458786 VIS458780:VIS458786 VSO458780:VSO458786 WCK458780:WCK458786 WMG458780:WMG458786 WWC458780:WWC458786 AB524316:AB524322 JQ524316:JQ524322 TM524316:TM524322 ADI524316:ADI524322 ANE524316:ANE524322 AXA524316:AXA524322 BGW524316:BGW524322 BQS524316:BQS524322 CAO524316:CAO524322 CKK524316:CKK524322 CUG524316:CUG524322 DEC524316:DEC524322 DNY524316:DNY524322 DXU524316:DXU524322 EHQ524316:EHQ524322 ERM524316:ERM524322 FBI524316:FBI524322 FLE524316:FLE524322 FVA524316:FVA524322 GEW524316:GEW524322 GOS524316:GOS524322 GYO524316:GYO524322 HIK524316:HIK524322 HSG524316:HSG524322 ICC524316:ICC524322 ILY524316:ILY524322 IVU524316:IVU524322 JFQ524316:JFQ524322 JPM524316:JPM524322 JZI524316:JZI524322 KJE524316:KJE524322 KTA524316:KTA524322 LCW524316:LCW524322 LMS524316:LMS524322 LWO524316:LWO524322 MGK524316:MGK524322 MQG524316:MQG524322 NAC524316:NAC524322 NJY524316:NJY524322 NTU524316:NTU524322 ODQ524316:ODQ524322 ONM524316:ONM524322 OXI524316:OXI524322 PHE524316:PHE524322 PRA524316:PRA524322 QAW524316:QAW524322 QKS524316:QKS524322 QUO524316:QUO524322 REK524316:REK524322 ROG524316:ROG524322 RYC524316:RYC524322 SHY524316:SHY524322 SRU524316:SRU524322 TBQ524316:TBQ524322 TLM524316:TLM524322 TVI524316:TVI524322 UFE524316:UFE524322 UPA524316:UPA524322 UYW524316:UYW524322 VIS524316:VIS524322 VSO524316:VSO524322 WCK524316:WCK524322 WMG524316:WMG524322 WWC524316:WWC524322 AB589852:AB589858 JQ589852:JQ589858 TM589852:TM589858 ADI589852:ADI589858 ANE589852:ANE589858 AXA589852:AXA589858 BGW589852:BGW589858 BQS589852:BQS589858 CAO589852:CAO589858 CKK589852:CKK589858 CUG589852:CUG589858 DEC589852:DEC589858 DNY589852:DNY589858 DXU589852:DXU589858 EHQ589852:EHQ589858 ERM589852:ERM589858 FBI589852:FBI589858 FLE589852:FLE589858 FVA589852:FVA589858 GEW589852:GEW589858 GOS589852:GOS589858 GYO589852:GYO589858 HIK589852:HIK589858 HSG589852:HSG589858 ICC589852:ICC589858 ILY589852:ILY589858 IVU589852:IVU589858 JFQ589852:JFQ589858 JPM589852:JPM589858 JZI589852:JZI589858 KJE589852:KJE589858 KTA589852:KTA589858 LCW589852:LCW589858 LMS589852:LMS589858 LWO589852:LWO589858 MGK589852:MGK589858 MQG589852:MQG589858 NAC589852:NAC589858 NJY589852:NJY589858 NTU589852:NTU589858 ODQ589852:ODQ589858 ONM589852:ONM589858 OXI589852:OXI589858 PHE589852:PHE589858 PRA589852:PRA589858 QAW589852:QAW589858 QKS589852:QKS589858 QUO589852:QUO589858 REK589852:REK589858 ROG589852:ROG589858 RYC589852:RYC589858 SHY589852:SHY589858 SRU589852:SRU589858 TBQ589852:TBQ589858 TLM589852:TLM589858 TVI589852:TVI589858 UFE589852:UFE589858 UPA589852:UPA589858 UYW589852:UYW589858 VIS589852:VIS589858 VSO589852:VSO589858 WCK589852:WCK589858 WMG589852:WMG589858 WWC589852:WWC589858 AB655388:AB655394 JQ655388:JQ655394 TM655388:TM655394 ADI655388:ADI655394 ANE655388:ANE655394 AXA655388:AXA655394 BGW655388:BGW655394 BQS655388:BQS655394 CAO655388:CAO655394 CKK655388:CKK655394 CUG655388:CUG655394 DEC655388:DEC655394 DNY655388:DNY655394 DXU655388:DXU655394 EHQ655388:EHQ655394 ERM655388:ERM655394 FBI655388:FBI655394 FLE655388:FLE655394 FVA655388:FVA655394 GEW655388:GEW655394 GOS655388:GOS655394 GYO655388:GYO655394 HIK655388:HIK655394 HSG655388:HSG655394 ICC655388:ICC655394 ILY655388:ILY655394 IVU655388:IVU655394 JFQ655388:JFQ655394 JPM655388:JPM655394 JZI655388:JZI655394 KJE655388:KJE655394 KTA655388:KTA655394 LCW655388:LCW655394 LMS655388:LMS655394 LWO655388:LWO655394 MGK655388:MGK655394 MQG655388:MQG655394 NAC655388:NAC655394 NJY655388:NJY655394 NTU655388:NTU655394 ODQ655388:ODQ655394 ONM655388:ONM655394 OXI655388:OXI655394 PHE655388:PHE655394 PRA655388:PRA655394 QAW655388:QAW655394 QKS655388:QKS655394 QUO655388:QUO655394 REK655388:REK655394 ROG655388:ROG655394 RYC655388:RYC655394 SHY655388:SHY655394 SRU655388:SRU655394 TBQ655388:TBQ655394 TLM655388:TLM655394 TVI655388:TVI655394 UFE655388:UFE655394 UPA655388:UPA655394 UYW655388:UYW655394 VIS655388:VIS655394 VSO655388:VSO655394 WCK655388:WCK655394 WMG655388:WMG655394 WWC655388:WWC655394 AB720924:AB720930 JQ720924:JQ720930 TM720924:TM720930 ADI720924:ADI720930 ANE720924:ANE720930 AXA720924:AXA720930 BGW720924:BGW720930 BQS720924:BQS720930 CAO720924:CAO720930 CKK720924:CKK720930 CUG720924:CUG720930 DEC720924:DEC720930 DNY720924:DNY720930 DXU720924:DXU720930 EHQ720924:EHQ720930 ERM720924:ERM720930 FBI720924:FBI720930 FLE720924:FLE720930 FVA720924:FVA720930 GEW720924:GEW720930 GOS720924:GOS720930 GYO720924:GYO720930 HIK720924:HIK720930 HSG720924:HSG720930 ICC720924:ICC720930 ILY720924:ILY720930 IVU720924:IVU720930 JFQ720924:JFQ720930 JPM720924:JPM720930 JZI720924:JZI720930 KJE720924:KJE720930 KTA720924:KTA720930 LCW720924:LCW720930 LMS720924:LMS720930 LWO720924:LWO720930 MGK720924:MGK720930 MQG720924:MQG720930 NAC720924:NAC720930 NJY720924:NJY720930 NTU720924:NTU720930 ODQ720924:ODQ720930 ONM720924:ONM720930 OXI720924:OXI720930 PHE720924:PHE720930 PRA720924:PRA720930 QAW720924:QAW720930 QKS720924:QKS720930 QUO720924:QUO720930 REK720924:REK720930 ROG720924:ROG720930 RYC720924:RYC720930 SHY720924:SHY720930 SRU720924:SRU720930 TBQ720924:TBQ720930 TLM720924:TLM720930 TVI720924:TVI720930 UFE720924:UFE720930 UPA720924:UPA720930 UYW720924:UYW720930 VIS720924:VIS720930 VSO720924:VSO720930 WCK720924:WCK720930 WMG720924:WMG720930 WWC720924:WWC720930 AB786460:AB786466 JQ786460:JQ786466 TM786460:TM786466 ADI786460:ADI786466 ANE786460:ANE786466 AXA786460:AXA786466 BGW786460:BGW786466 BQS786460:BQS786466 CAO786460:CAO786466 CKK786460:CKK786466 CUG786460:CUG786466 DEC786460:DEC786466 DNY786460:DNY786466 DXU786460:DXU786466 EHQ786460:EHQ786466 ERM786460:ERM786466 FBI786460:FBI786466 FLE786460:FLE786466 FVA786460:FVA786466 GEW786460:GEW786466 GOS786460:GOS786466 GYO786460:GYO786466 HIK786460:HIK786466 HSG786460:HSG786466 ICC786460:ICC786466 ILY786460:ILY786466 IVU786460:IVU786466 JFQ786460:JFQ786466 JPM786460:JPM786466 JZI786460:JZI786466 KJE786460:KJE786466 KTA786460:KTA786466 LCW786460:LCW786466 LMS786460:LMS786466 LWO786460:LWO786466 MGK786460:MGK786466 MQG786460:MQG786466 NAC786460:NAC786466 NJY786460:NJY786466 NTU786460:NTU786466 ODQ786460:ODQ786466 ONM786460:ONM786466 OXI786460:OXI786466 PHE786460:PHE786466 PRA786460:PRA786466 QAW786460:QAW786466 QKS786460:QKS786466 QUO786460:QUO786466 REK786460:REK786466 ROG786460:ROG786466 RYC786460:RYC786466 SHY786460:SHY786466 SRU786460:SRU786466 TBQ786460:TBQ786466 TLM786460:TLM786466 TVI786460:TVI786466 UFE786460:UFE786466 UPA786460:UPA786466 UYW786460:UYW786466 VIS786460:VIS786466 VSO786460:VSO786466 WCK786460:WCK786466 WMG786460:WMG786466 WWC786460:WWC786466 AB851996:AB852002 JQ851996:JQ852002 TM851996:TM852002 ADI851996:ADI852002 ANE851996:ANE852002 AXA851996:AXA852002 BGW851996:BGW852002 BQS851996:BQS852002 CAO851996:CAO852002 CKK851996:CKK852002 CUG851996:CUG852002 DEC851996:DEC852002 DNY851996:DNY852002 DXU851996:DXU852002 EHQ851996:EHQ852002 ERM851996:ERM852002 FBI851996:FBI852002 FLE851996:FLE852002 FVA851996:FVA852002 GEW851996:GEW852002 GOS851996:GOS852002 GYO851996:GYO852002 HIK851996:HIK852002 HSG851996:HSG852002 ICC851996:ICC852002 ILY851996:ILY852002 IVU851996:IVU852002 JFQ851996:JFQ852002 JPM851996:JPM852002 JZI851996:JZI852002 KJE851996:KJE852002 KTA851996:KTA852002 LCW851996:LCW852002 LMS851996:LMS852002 LWO851996:LWO852002 MGK851996:MGK852002 MQG851996:MQG852002 NAC851996:NAC852002 NJY851996:NJY852002 NTU851996:NTU852002 ODQ851996:ODQ852002 ONM851996:ONM852002 OXI851996:OXI852002 PHE851996:PHE852002 PRA851996:PRA852002 QAW851996:QAW852002 QKS851996:QKS852002 QUO851996:QUO852002 REK851996:REK852002 ROG851996:ROG852002 RYC851996:RYC852002 SHY851996:SHY852002 SRU851996:SRU852002 TBQ851996:TBQ852002 TLM851996:TLM852002 TVI851996:TVI852002 UFE851996:UFE852002 UPA851996:UPA852002 UYW851996:UYW852002 VIS851996:VIS852002 VSO851996:VSO852002 WCK851996:WCK852002 WMG851996:WMG852002 WWC851996:WWC852002 AB917532:AB917538 JQ917532:JQ917538 TM917532:TM917538 ADI917532:ADI917538 ANE917532:ANE917538 AXA917532:AXA917538 BGW917532:BGW917538 BQS917532:BQS917538 CAO917532:CAO917538 CKK917532:CKK917538 CUG917532:CUG917538 DEC917532:DEC917538 DNY917532:DNY917538 DXU917532:DXU917538 EHQ917532:EHQ917538 ERM917532:ERM917538 FBI917532:FBI917538 FLE917532:FLE917538 FVA917532:FVA917538 GEW917532:GEW917538 GOS917532:GOS917538 GYO917532:GYO917538 HIK917532:HIK917538 HSG917532:HSG917538 ICC917532:ICC917538 ILY917532:ILY917538 IVU917532:IVU917538 JFQ917532:JFQ917538 JPM917532:JPM917538 JZI917532:JZI917538 KJE917532:KJE917538 KTA917532:KTA917538 LCW917532:LCW917538 LMS917532:LMS917538 LWO917532:LWO917538 MGK917532:MGK917538 MQG917532:MQG917538 NAC917532:NAC917538 NJY917532:NJY917538 NTU917532:NTU917538 ODQ917532:ODQ917538 ONM917532:ONM917538 OXI917532:OXI917538 PHE917532:PHE917538 PRA917532:PRA917538 QAW917532:QAW917538 QKS917532:QKS917538 QUO917532:QUO917538 REK917532:REK917538 ROG917532:ROG917538 RYC917532:RYC917538 SHY917532:SHY917538 SRU917532:SRU917538 TBQ917532:TBQ917538 TLM917532:TLM917538 TVI917532:TVI917538 UFE917532:UFE917538 UPA917532:UPA917538 UYW917532:UYW917538 VIS917532:VIS917538 VSO917532:VSO917538 WCK917532:WCK917538 WMG917532:WMG917538 WWC917532:WWC917538 AB983068:AB983074 JQ983068:JQ983074 TM983068:TM983074 ADI983068:ADI983074 ANE983068:ANE983074 AXA983068:AXA983074 BGW983068:BGW983074 BQS983068:BQS983074 CAO983068:CAO983074 CKK983068:CKK983074 CUG983068:CUG983074 DEC983068:DEC983074 DNY983068:DNY983074 DXU983068:DXU983074 EHQ983068:EHQ983074 ERM983068:ERM983074 FBI983068:FBI983074 FLE983068:FLE983074 FVA983068:FVA983074 GEW983068:GEW983074 GOS983068:GOS983074 GYO983068:GYO983074 HIK983068:HIK983074 HSG983068:HSG983074 ICC983068:ICC983074 ILY983068:ILY983074 IVU983068:IVU983074 JFQ983068:JFQ983074 JPM983068:JPM983074 JZI983068:JZI983074 KJE983068:KJE983074 KTA983068:KTA983074 LCW983068:LCW983074 LMS983068:LMS983074 LWO983068:LWO983074 MGK983068:MGK983074 MQG983068:MQG983074 NAC983068:NAC983074 NJY983068:NJY983074 NTU983068:NTU983074 ODQ983068:ODQ983074 ONM983068:ONM983074 OXI983068:OXI983074 PHE983068:PHE983074 PRA983068:PRA983074 QAW983068:QAW983074 QKS983068:QKS983074 QUO983068:QUO983074 REK983068:REK983074 ROG983068:ROG983074 RYC983068:RYC983074 SHY983068:SHY983074 SRU983068:SRU983074 TBQ983068:TBQ983074 TLM983068:TLM983074 TVI983068:TVI983074 UFE983068:UFE983074 UPA983068:UPA983074 UYW983068:UYW983074 VIS983068:VIS983074 VSO983068:VSO983074 WCK983068:WCK983074 WMG983068:WMG983074 WWJ28:WWJ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33:WWJ34 JX33:JX34 TT33:TT34 ADP33:ADP34 ANL33:ANL34 AXH33:AXH34 BHD33:BHD34 BQZ33:BQZ34 CAV33:CAV34 CKR33:CKR34 CUN33:CUN34 DEJ33:DEJ34 DOF33:DOF34 DYB33:DYB34 EHX33:EHX34 ERT33:ERT34 FBP33:FBP34 FLL33:FLL34 FVH33:FVH34 GFD33:GFD34 GOZ33:GOZ34 GYV33:GYV34 HIR33:HIR34 HSN33:HSN34 ICJ33:ICJ34 IMF33:IMF34 IWB33:IWB34 JFX33:JFX34 JPT33:JPT34 JZP33:JZP34 KJL33:KJL34 KTH33:KTH34 LDD33:LDD34 LMZ33:LMZ34 LWV33:LWV34 MGR33:MGR34 MQN33:MQN34 NAJ33:NAJ34 NKF33:NKF34 NUB33:NUB34 ODX33:ODX34 ONT33:ONT34 OXP33:OXP34 PHL33:PHL34 PRH33:PRH34 QBD33:QBD34 QKZ33:QKZ34 QUV33:QUV34 RER33:RER34 RON33:RON34 RYJ33:RYJ34 SIF33:SIF34 SSB33:SSB34 TBX33:TBX34 TLT33:TLT34 TVP33:TVP34 UFL33:UFL34 UPH33:UPH34 UZD33:UZD34 VIZ33:VIZ34 VSV33:VSV34 WCR33:WCR34 WMN33:WMN34 WWJ38:WWJ39 JX38:JX39 TT38:TT39 ADP38:ADP39 ANL38:ANL39 AXH38:AXH39 BHD38:BHD39 BQZ38:BQZ39 CAV38:CAV39 CKR38:CKR39 CUN38:CUN39 DEJ38:DEJ39 DOF38:DOF39 DYB38:DYB39 EHX38:EHX39 ERT38:ERT39 FBP38:FBP39 FLL38:FLL39 FVH38:FVH39 GFD38:GFD39 GOZ38:GOZ39 GYV38:GYV39 HIR38:HIR39 HSN38:HSN39 ICJ38:ICJ39 IMF38:IMF39 IWB38:IWB39 JFX38:JFX39 JPT38:JPT39 JZP38:JZP39 KJL38:KJL39 KTH38:KTH39 LDD38:LDD39 LMZ38:LMZ39 LWV38:LWV39 MGR38:MGR39 MQN38:MQN39 NAJ38:NAJ39 NKF38:NKF39 NUB38:NUB39 ODX38:ODX39 ONT38:ONT39 OXP38:OXP39 PHL38:PHL39 PRH38:PRH39 QBD38:QBD39 QKZ38:QKZ39 QUV38:QUV39 RER38:RER39 RON38:RON39 RYJ38:RYJ39 SIF38:SIF39 SSB38:SSB39 TBX38:TBX39 TLT38:TLT39 TVP38:TVP39 UFL38:UFL39 UPH38:UPH39 UZD38:UZD39 VIZ38:VIZ39 VSV38:VSV39 WCR38:WCR39 WMN38:WMN39">
      <formula1>900</formula1>
    </dataValidation>
    <dataValidation type="list" allowBlank="1" showInputMessage="1" errorTitle="Ошибка" error="Выберите значение из списка" prompt="Выберите значение из списка" sqref="WVN98307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70 JB65570 SX65570 ACT65570 AMP65570 AWL65570 BGH65570 BQD65570 BZZ65570 CJV65570 CTR65570 DDN65570 DNJ65570 DXF65570 EHB65570 EQX65570 FAT65570 FKP65570 FUL65570 GEH65570 GOD65570 GXZ65570 HHV65570 HRR65570 IBN65570 ILJ65570 IVF65570 JFB65570 JOX65570 JYT65570 KIP65570 KSL65570 LCH65570 LMD65570 LVZ65570 MFV65570 MPR65570 MZN65570 NJJ65570 NTF65570 ODB65570 OMX65570 OWT65570 PGP65570 PQL65570 QAH65570 QKD65570 QTZ65570 RDV65570 RNR65570 RXN65570 SHJ65570 SRF65570 TBB65570 TKX65570 TUT65570 UEP65570 UOL65570 UYH65570 VID65570 VRZ65570 WBV65570 WLR65570 WVN65570 M131106 JB131106 SX131106 ACT131106 AMP131106 AWL131106 BGH131106 BQD131106 BZZ131106 CJV131106 CTR131106 DDN131106 DNJ131106 DXF131106 EHB131106 EQX131106 FAT131106 FKP131106 FUL131106 GEH131106 GOD131106 GXZ131106 HHV131106 HRR131106 IBN131106 ILJ131106 IVF131106 JFB131106 JOX131106 JYT131106 KIP131106 KSL131106 LCH131106 LMD131106 LVZ131106 MFV131106 MPR131106 MZN131106 NJJ131106 NTF131106 ODB131106 OMX131106 OWT131106 PGP131106 PQL131106 QAH131106 QKD131106 QTZ131106 RDV131106 RNR131106 RXN131106 SHJ131106 SRF131106 TBB131106 TKX131106 TUT131106 UEP131106 UOL131106 UYH131106 VID131106 VRZ131106 WBV131106 WLR131106 WVN131106 M196642 JB196642 SX196642 ACT196642 AMP196642 AWL196642 BGH196642 BQD196642 BZZ196642 CJV196642 CTR196642 DDN196642 DNJ196642 DXF196642 EHB196642 EQX196642 FAT196642 FKP196642 FUL196642 GEH196642 GOD196642 GXZ196642 HHV196642 HRR196642 IBN196642 ILJ196642 IVF196642 JFB196642 JOX196642 JYT196642 KIP196642 KSL196642 LCH196642 LMD196642 LVZ196642 MFV196642 MPR196642 MZN196642 NJJ196642 NTF196642 ODB196642 OMX196642 OWT196642 PGP196642 PQL196642 QAH196642 QKD196642 QTZ196642 RDV196642 RNR196642 RXN196642 SHJ196642 SRF196642 TBB196642 TKX196642 TUT196642 UEP196642 UOL196642 UYH196642 VID196642 VRZ196642 WBV196642 WLR196642 WVN196642 M262178 JB262178 SX262178 ACT262178 AMP262178 AWL262178 BGH262178 BQD262178 BZZ262178 CJV262178 CTR262178 DDN262178 DNJ262178 DXF262178 EHB262178 EQX262178 FAT262178 FKP262178 FUL262178 GEH262178 GOD262178 GXZ262178 HHV262178 HRR262178 IBN262178 ILJ262178 IVF262178 JFB262178 JOX262178 JYT262178 KIP262178 KSL262178 LCH262178 LMD262178 LVZ262178 MFV262178 MPR262178 MZN262178 NJJ262178 NTF262178 ODB262178 OMX262178 OWT262178 PGP262178 PQL262178 QAH262178 QKD262178 QTZ262178 RDV262178 RNR262178 RXN262178 SHJ262178 SRF262178 TBB262178 TKX262178 TUT262178 UEP262178 UOL262178 UYH262178 VID262178 VRZ262178 WBV262178 WLR262178 WVN262178 M327714 JB327714 SX327714 ACT327714 AMP327714 AWL327714 BGH327714 BQD327714 BZZ327714 CJV327714 CTR327714 DDN327714 DNJ327714 DXF327714 EHB327714 EQX327714 FAT327714 FKP327714 FUL327714 GEH327714 GOD327714 GXZ327714 HHV327714 HRR327714 IBN327714 ILJ327714 IVF327714 JFB327714 JOX327714 JYT327714 KIP327714 KSL327714 LCH327714 LMD327714 LVZ327714 MFV327714 MPR327714 MZN327714 NJJ327714 NTF327714 ODB327714 OMX327714 OWT327714 PGP327714 PQL327714 QAH327714 QKD327714 QTZ327714 RDV327714 RNR327714 RXN327714 SHJ327714 SRF327714 TBB327714 TKX327714 TUT327714 UEP327714 UOL327714 UYH327714 VID327714 VRZ327714 WBV327714 WLR327714 WVN327714 M393250 JB393250 SX393250 ACT393250 AMP393250 AWL393250 BGH393250 BQD393250 BZZ393250 CJV393250 CTR393250 DDN393250 DNJ393250 DXF393250 EHB393250 EQX393250 FAT393250 FKP393250 FUL393250 GEH393250 GOD393250 GXZ393250 HHV393250 HRR393250 IBN393250 ILJ393250 IVF393250 JFB393250 JOX393250 JYT393250 KIP393250 KSL393250 LCH393250 LMD393250 LVZ393250 MFV393250 MPR393250 MZN393250 NJJ393250 NTF393250 ODB393250 OMX393250 OWT393250 PGP393250 PQL393250 QAH393250 QKD393250 QTZ393250 RDV393250 RNR393250 RXN393250 SHJ393250 SRF393250 TBB393250 TKX393250 TUT393250 UEP393250 UOL393250 UYH393250 VID393250 VRZ393250 WBV393250 WLR393250 WVN393250 M458786 JB458786 SX458786 ACT458786 AMP458786 AWL458786 BGH458786 BQD458786 BZZ458786 CJV458786 CTR458786 DDN458786 DNJ458786 DXF458786 EHB458786 EQX458786 FAT458786 FKP458786 FUL458786 GEH458786 GOD458786 GXZ458786 HHV458786 HRR458786 IBN458786 ILJ458786 IVF458786 JFB458786 JOX458786 JYT458786 KIP458786 KSL458786 LCH458786 LMD458786 LVZ458786 MFV458786 MPR458786 MZN458786 NJJ458786 NTF458786 ODB458786 OMX458786 OWT458786 PGP458786 PQL458786 QAH458786 QKD458786 QTZ458786 RDV458786 RNR458786 RXN458786 SHJ458786 SRF458786 TBB458786 TKX458786 TUT458786 UEP458786 UOL458786 UYH458786 VID458786 VRZ458786 WBV458786 WLR458786 WVN458786 M524322 JB524322 SX524322 ACT524322 AMP524322 AWL524322 BGH524322 BQD524322 BZZ524322 CJV524322 CTR524322 DDN524322 DNJ524322 DXF524322 EHB524322 EQX524322 FAT524322 FKP524322 FUL524322 GEH524322 GOD524322 GXZ524322 HHV524322 HRR524322 IBN524322 ILJ524322 IVF524322 JFB524322 JOX524322 JYT524322 KIP524322 KSL524322 LCH524322 LMD524322 LVZ524322 MFV524322 MPR524322 MZN524322 NJJ524322 NTF524322 ODB524322 OMX524322 OWT524322 PGP524322 PQL524322 QAH524322 QKD524322 QTZ524322 RDV524322 RNR524322 RXN524322 SHJ524322 SRF524322 TBB524322 TKX524322 TUT524322 UEP524322 UOL524322 UYH524322 VID524322 VRZ524322 WBV524322 WLR524322 WVN524322 M589858 JB589858 SX589858 ACT589858 AMP589858 AWL589858 BGH589858 BQD589858 BZZ589858 CJV589858 CTR589858 DDN589858 DNJ589858 DXF589858 EHB589858 EQX589858 FAT589858 FKP589858 FUL589858 GEH589858 GOD589858 GXZ589858 HHV589858 HRR589858 IBN589858 ILJ589858 IVF589858 JFB589858 JOX589858 JYT589858 KIP589858 KSL589858 LCH589858 LMD589858 LVZ589858 MFV589858 MPR589858 MZN589858 NJJ589858 NTF589858 ODB589858 OMX589858 OWT589858 PGP589858 PQL589858 QAH589858 QKD589858 QTZ589858 RDV589858 RNR589858 RXN589858 SHJ589858 SRF589858 TBB589858 TKX589858 TUT589858 UEP589858 UOL589858 UYH589858 VID589858 VRZ589858 WBV589858 WLR589858 WVN589858 M655394 JB655394 SX655394 ACT655394 AMP655394 AWL655394 BGH655394 BQD655394 BZZ655394 CJV655394 CTR655394 DDN655394 DNJ655394 DXF655394 EHB655394 EQX655394 FAT655394 FKP655394 FUL655394 GEH655394 GOD655394 GXZ655394 HHV655394 HRR655394 IBN655394 ILJ655394 IVF655394 JFB655394 JOX655394 JYT655394 KIP655394 KSL655394 LCH655394 LMD655394 LVZ655394 MFV655394 MPR655394 MZN655394 NJJ655394 NTF655394 ODB655394 OMX655394 OWT655394 PGP655394 PQL655394 QAH655394 QKD655394 QTZ655394 RDV655394 RNR655394 RXN655394 SHJ655394 SRF655394 TBB655394 TKX655394 TUT655394 UEP655394 UOL655394 UYH655394 VID655394 VRZ655394 WBV655394 WLR655394 WVN655394 M720930 JB720930 SX720930 ACT720930 AMP720930 AWL720930 BGH720930 BQD720930 BZZ720930 CJV720930 CTR720930 DDN720930 DNJ720930 DXF720930 EHB720930 EQX720930 FAT720930 FKP720930 FUL720930 GEH720930 GOD720930 GXZ720930 HHV720930 HRR720930 IBN720930 ILJ720930 IVF720930 JFB720930 JOX720930 JYT720930 KIP720930 KSL720930 LCH720930 LMD720930 LVZ720930 MFV720930 MPR720930 MZN720930 NJJ720930 NTF720930 ODB720930 OMX720930 OWT720930 PGP720930 PQL720930 QAH720930 QKD720930 QTZ720930 RDV720930 RNR720930 RXN720930 SHJ720930 SRF720930 TBB720930 TKX720930 TUT720930 UEP720930 UOL720930 UYH720930 VID720930 VRZ720930 WBV720930 WLR720930 WVN720930 M786466 JB786466 SX786466 ACT786466 AMP786466 AWL786466 BGH786466 BQD786466 BZZ786466 CJV786466 CTR786466 DDN786466 DNJ786466 DXF786466 EHB786466 EQX786466 FAT786466 FKP786466 FUL786466 GEH786466 GOD786466 GXZ786466 HHV786466 HRR786466 IBN786466 ILJ786466 IVF786466 JFB786466 JOX786466 JYT786466 KIP786466 KSL786466 LCH786466 LMD786466 LVZ786466 MFV786466 MPR786466 MZN786466 NJJ786466 NTF786466 ODB786466 OMX786466 OWT786466 PGP786466 PQL786466 QAH786466 QKD786466 QTZ786466 RDV786466 RNR786466 RXN786466 SHJ786466 SRF786466 TBB786466 TKX786466 TUT786466 UEP786466 UOL786466 UYH786466 VID786466 VRZ786466 WBV786466 WLR786466 WVN786466 M852002 JB852002 SX852002 ACT852002 AMP852002 AWL852002 BGH852002 BQD852002 BZZ852002 CJV852002 CTR852002 DDN852002 DNJ852002 DXF852002 EHB852002 EQX852002 FAT852002 FKP852002 FUL852002 GEH852002 GOD852002 GXZ852002 HHV852002 HRR852002 IBN852002 ILJ852002 IVF852002 JFB852002 JOX852002 JYT852002 KIP852002 KSL852002 LCH852002 LMD852002 LVZ852002 MFV852002 MPR852002 MZN852002 NJJ852002 NTF852002 ODB852002 OMX852002 OWT852002 PGP852002 PQL852002 QAH852002 QKD852002 QTZ852002 RDV852002 RNR852002 RXN852002 SHJ852002 SRF852002 TBB852002 TKX852002 TUT852002 UEP852002 UOL852002 UYH852002 VID852002 VRZ852002 WBV852002 WLR852002 WVN852002 M917538 JB917538 SX917538 ACT917538 AMP917538 AWL917538 BGH917538 BQD917538 BZZ917538 CJV917538 CTR917538 DDN917538 DNJ917538 DXF917538 EHB917538 EQX917538 FAT917538 FKP917538 FUL917538 GEH917538 GOD917538 GXZ917538 HHV917538 HRR917538 IBN917538 ILJ917538 IVF917538 JFB917538 JOX917538 JYT917538 KIP917538 KSL917538 LCH917538 LMD917538 LVZ917538 MFV917538 MPR917538 MZN917538 NJJ917538 NTF917538 ODB917538 OMX917538 OWT917538 PGP917538 PQL917538 QAH917538 QKD917538 QTZ917538 RDV917538 RNR917538 RXN917538 SHJ917538 SRF917538 TBB917538 TKX917538 TUT917538 UEP917538 UOL917538 UYH917538 VID917538 VRZ917538 WBV917538 WLR917538 WVN917538 M983074 JB983074 SX983074 ACT983074 AMP983074 AWL983074 BGH983074 BQD983074 BZZ983074 CJV983074 CTR983074 DDN983074 DNJ983074 DXF983074 EHB983074 EQX983074 FAT983074 FKP983074 FUL983074 GEH983074 GOD983074 GXZ983074 HHV983074 HRR983074 IBN983074 ILJ983074 IVF983074 JFB983074 JOX983074 JYT983074 KIP983074 KSL983074 LCH983074 LMD983074 LVZ983074 MFV983074 MPR983074 MZN983074 NJJ983074 NTF983074 ODB983074 OMX983074 OWT983074 PGP983074 PQL983074 QAH983074 QKD983074 QTZ983074 RDV983074 RNR983074 RXN983074 SHJ983074 SRF983074 TBB983074 TKX983074 TUT983074 UEP983074 UOL983074 UYH983074 VID983074 VRZ983074 WBV983074 WLR983074 WLY29 WVU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34 WVU34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9 WVU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Y24 JN24 W65570:W65571 JL65570:JL65571 TH65570:TH65571 ADD65570:ADD65571 AMZ65570:AMZ65571 AWV65570:AWV65571 BGR65570:BGR65571 BQN65570:BQN65571 CAJ65570:CAJ65571 CKF65570:CKF65571 CUB65570:CUB65571 DDX65570:DDX65571 DNT65570:DNT65571 DXP65570:DXP65571 EHL65570:EHL65571 ERH65570:ERH65571 FBD65570:FBD65571 FKZ65570:FKZ65571 FUV65570:FUV65571 GER65570:GER65571 GON65570:GON65571 GYJ65570:GYJ65571 HIF65570:HIF65571 HSB65570:HSB65571 IBX65570:IBX65571 ILT65570:ILT65571 IVP65570:IVP65571 JFL65570:JFL65571 JPH65570:JPH65571 JZD65570:JZD65571 KIZ65570:KIZ65571 KSV65570:KSV65571 LCR65570:LCR65571 LMN65570:LMN65571 LWJ65570:LWJ65571 MGF65570:MGF65571 MQB65570:MQB65571 MZX65570:MZX65571 NJT65570:NJT65571 NTP65570:NTP65571 ODL65570:ODL65571 ONH65570:ONH65571 OXD65570:OXD65571 PGZ65570:PGZ65571 PQV65570:PQV65571 QAR65570:QAR65571 QKN65570:QKN65571 QUJ65570:QUJ65571 REF65570:REF65571 ROB65570:ROB65571 RXX65570:RXX65571 SHT65570:SHT65571 SRP65570:SRP65571 TBL65570:TBL65571 TLH65570:TLH65571 TVD65570:TVD65571 UEZ65570:UEZ65571 UOV65570:UOV65571 UYR65570:UYR65571 VIN65570:VIN65571 VSJ65570:VSJ65571 WCF65570:WCF65571 WMB65570:WMB65571 WVX65570:WVX65571 W131106:W131107 JL131106:JL131107 TH131106:TH131107 ADD131106:ADD131107 AMZ131106:AMZ131107 AWV131106:AWV131107 BGR131106:BGR131107 BQN131106:BQN131107 CAJ131106:CAJ131107 CKF131106:CKF131107 CUB131106:CUB131107 DDX131106:DDX131107 DNT131106:DNT131107 DXP131106:DXP131107 EHL131106:EHL131107 ERH131106:ERH131107 FBD131106:FBD131107 FKZ131106:FKZ131107 FUV131106:FUV131107 GER131106:GER131107 GON131106:GON131107 GYJ131106:GYJ131107 HIF131106:HIF131107 HSB131106:HSB131107 IBX131106:IBX131107 ILT131106:ILT131107 IVP131106:IVP131107 JFL131106:JFL131107 JPH131106:JPH131107 JZD131106:JZD131107 KIZ131106:KIZ131107 KSV131106:KSV131107 LCR131106:LCR131107 LMN131106:LMN131107 LWJ131106:LWJ131107 MGF131106:MGF131107 MQB131106:MQB131107 MZX131106:MZX131107 NJT131106:NJT131107 NTP131106:NTP131107 ODL131106:ODL131107 ONH131106:ONH131107 OXD131106:OXD131107 PGZ131106:PGZ131107 PQV131106:PQV131107 QAR131106:QAR131107 QKN131106:QKN131107 QUJ131106:QUJ131107 REF131106:REF131107 ROB131106:ROB131107 RXX131106:RXX131107 SHT131106:SHT131107 SRP131106:SRP131107 TBL131106:TBL131107 TLH131106:TLH131107 TVD131106:TVD131107 UEZ131106:UEZ131107 UOV131106:UOV131107 UYR131106:UYR131107 VIN131106:VIN131107 VSJ131106:VSJ131107 WCF131106:WCF131107 WMB131106:WMB131107 WVX131106:WVX131107 W196642:W196643 JL196642:JL196643 TH196642:TH196643 ADD196642:ADD196643 AMZ196642:AMZ196643 AWV196642:AWV196643 BGR196642:BGR196643 BQN196642:BQN196643 CAJ196642:CAJ196643 CKF196642:CKF196643 CUB196642:CUB196643 DDX196642:DDX196643 DNT196642:DNT196643 DXP196642:DXP196643 EHL196642:EHL196643 ERH196642:ERH196643 FBD196642:FBD196643 FKZ196642:FKZ196643 FUV196642:FUV196643 GER196642:GER196643 GON196642:GON196643 GYJ196642:GYJ196643 HIF196642:HIF196643 HSB196642:HSB196643 IBX196642:IBX196643 ILT196642:ILT196643 IVP196642:IVP196643 JFL196642:JFL196643 JPH196642:JPH196643 JZD196642:JZD196643 KIZ196642:KIZ196643 KSV196642:KSV196643 LCR196642:LCR196643 LMN196642:LMN196643 LWJ196642:LWJ196643 MGF196642:MGF196643 MQB196642:MQB196643 MZX196642:MZX196643 NJT196642:NJT196643 NTP196642:NTP196643 ODL196642:ODL196643 ONH196642:ONH196643 OXD196642:OXD196643 PGZ196642:PGZ196643 PQV196642:PQV196643 QAR196642:QAR196643 QKN196642:QKN196643 QUJ196642:QUJ196643 REF196642:REF196643 ROB196642:ROB196643 RXX196642:RXX196643 SHT196642:SHT196643 SRP196642:SRP196643 TBL196642:TBL196643 TLH196642:TLH196643 TVD196642:TVD196643 UEZ196642:UEZ196643 UOV196642:UOV196643 UYR196642:UYR196643 VIN196642:VIN196643 VSJ196642:VSJ196643 WCF196642:WCF196643 WMB196642:WMB196643 WVX196642:WVX196643 W262178:W262179 JL262178:JL262179 TH262178:TH262179 ADD262178:ADD262179 AMZ262178:AMZ262179 AWV262178:AWV262179 BGR262178:BGR262179 BQN262178:BQN262179 CAJ262178:CAJ262179 CKF262178:CKF262179 CUB262178:CUB262179 DDX262178:DDX262179 DNT262178:DNT262179 DXP262178:DXP262179 EHL262178:EHL262179 ERH262178:ERH262179 FBD262178:FBD262179 FKZ262178:FKZ262179 FUV262178:FUV262179 GER262178:GER262179 GON262178:GON262179 GYJ262178:GYJ262179 HIF262178:HIF262179 HSB262178:HSB262179 IBX262178:IBX262179 ILT262178:ILT262179 IVP262178:IVP262179 JFL262178:JFL262179 JPH262178:JPH262179 JZD262178:JZD262179 KIZ262178:KIZ262179 KSV262178:KSV262179 LCR262178:LCR262179 LMN262178:LMN262179 LWJ262178:LWJ262179 MGF262178:MGF262179 MQB262178:MQB262179 MZX262178:MZX262179 NJT262178:NJT262179 NTP262178:NTP262179 ODL262178:ODL262179 ONH262178:ONH262179 OXD262178:OXD262179 PGZ262178:PGZ262179 PQV262178:PQV262179 QAR262178:QAR262179 QKN262178:QKN262179 QUJ262178:QUJ262179 REF262178:REF262179 ROB262178:ROB262179 RXX262178:RXX262179 SHT262178:SHT262179 SRP262178:SRP262179 TBL262178:TBL262179 TLH262178:TLH262179 TVD262178:TVD262179 UEZ262178:UEZ262179 UOV262178:UOV262179 UYR262178:UYR262179 VIN262178:VIN262179 VSJ262178:VSJ262179 WCF262178:WCF262179 WMB262178:WMB262179 WVX262178:WVX262179 W327714:W327715 JL327714:JL327715 TH327714:TH327715 ADD327714:ADD327715 AMZ327714:AMZ327715 AWV327714:AWV327715 BGR327714:BGR327715 BQN327714:BQN327715 CAJ327714:CAJ327715 CKF327714:CKF327715 CUB327714:CUB327715 DDX327714:DDX327715 DNT327714:DNT327715 DXP327714:DXP327715 EHL327714:EHL327715 ERH327714:ERH327715 FBD327714:FBD327715 FKZ327714:FKZ327715 FUV327714:FUV327715 GER327714:GER327715 GON327714:GON327715 GYJ327714:GYJ327715 HIF327714:HIF327715 HSB327714:HSB327715 IBX327714:IBX327715 ILT327714:ILT327715 IVP327714:IVP327715 JFL327714:JFL327715 JPH327714:JPH327715 JZD327714:JZD327715 KIZ327714:KIZ327715 KSV327714:KSV327715 LCR327714:LCR327715 LMN327714:LMN327715 LWJ327714:LWJ327715 MGF327714:MGF327715 MQB327714:MQB327715 MZX327714:MZX327715 NJT327714:NJT327715 NTP327714:NTP327715 ODL327714:ODL327715 ONH327714:ONH327715 OXD327714:OXD327715 PGZ327714:PGZ327715 PQV327714:PQV327715 QAR327714:QAR327715 QKN327714:QKN327715 QUJ327714:QUJ327715 REF327714:REF327715 ROB327714:ROB327715 RXX327714:RXX327715 SHT327714:SHT327715 SRP327714:SRP327715 TBL327714:TBL327715 TLH327714:TLH327715 TVD327714:TVD327715 UEZ327714:UEZ327715 UOV327714:UOV327715 UYR327714:UYR327715 VIN327714:VIN327715 VSJ327714:VSJ327715 WCF327714:WCF327715 WMB327714:WMB327715 WVX327714:WVX327715 W393250:W393251 JL393250:JL393251 TH393250:TH393251 ADD393250:ADD393251 AMZ393250:AMZ393251 AWV393250:AWV393251 BGR393250:BGR393251 BQN393250:BQN393251 CAJ393250:CAJ393251 CKF393250:CKF393251 CUB393250:CUB393251 DDX393250:DDX393251 DNT393250:DNT393251 DXP393250:DXP393251 EHL393250:EHL393251 ERH393250:ERH393251 FBD393250:FBD393251 FKZ393250:FKZ393251 FUV393250:FUV393251 GER393250:GER393251 GON393250:GON393251 GYJ393250:GYJ393251 HIF393250:HIF393251 HSB393250:HSB393251 IBX393250:IBX393251 ILT393250:ILT393251 IVP393250:IVP393251 JFL393250:JFL393251 JPH393250:JPH393251 JZD393250:JZD393251 KIZ393250:KIZ393251 KSV393250:KSV393251 LCR393250:LCR393251 LMN393250:LMN393251 LWJ393250:LWJ393251 MGF393250:MGF393251 MQB393250:MQB393251 MZX393250:MZX393251 NJT393250:NJT393251 NTP393250:NTP393251 ODL393250:ODL393251 ONH393250:ONH393251 OXD393250:OXD393251 PGZ393250:PGZ393251 PQV393250:PQV393251 QAR393250:QAR393251 QKN393250:QKN393251 QUJ393250:QUJ393251 REF393250:REF393251 ROB393250:ROB393251 RXX393250:RXX393251 SHT393250:SHT393251 SRP393250:SRP393251 TBL393250:TBL393251 TLH393250:TLH393251 TVD393250:TVD393251 UEZ393250:UEZ393251 UOV393250:UOV393251 UYR393250:UYR393251 VIN393250:VIN393251 VSJ393250:VSJ393251 WCF393250:WCF393251 WMB393250:WMB393251 WVX393250:WVX393251 W458786:W458787 JL458786:JL458787 TH458786:TH458787 ADD458786:ADD458787 AMZ458786:AMZ458787 AWV458786:AWV458787 BGR458786:BGR458787 BQN458786:BQN458787 CAJ458786:CAJ458787 CKF458786:CKF458787 CUB458786:CUB458787 DDX458786:DDX458787 DNT458786:DNT458787 DXP458786:DXP458787 EHL458786:EHL458787 ERH458786:ERH458787 FBD458786:FBD458787 FKZ458786:FKZ458787 FUV458786:FUV458787 GER458786:GER458787 GON458786:GON458787 GYJ458786:GYJ458787 HIF458786:HIF458787 HSB458786:HSB458787 IBX458786:IBX458787 ILT458786:ILT458787 IVP458786:IVP458787 JFL458786:JFL458787 JPH458786:JPH458787 JZD458786:JZD458787 KIZ458786:KIZ458787 KSV458786:KSV458787 LCR458786:LCR458787 LMN458786:LMN458787 LWJ458786:LWJ458787 MGF458786:MGF458787 MQB458786:MQB458787 MZX458786:MZX458787 NJT458786:NJT458787 NTP458786:NTP458787 ODL458786:ODL458787 ONH458786:ONH458787 OXD458786:OXD458787 PGZ458786:PGZ458787 PQV458786:PQV458787 QAR458786:QAR458787 QKN458786:QKN458787 QUJ458786:QUJ458787 REF458786:REF458787 ROB458786:ROB458787 RXX458786:RXX458787 SHT458786:SHT458787 SRP458786:SRP458787 TBL458786:TBL458787 TLH458786:TLH458787 TVD458786:TVD458787 UEZ458786:UEZ458787 UOV458786:UOV458787 UYR458786:UYR458787 VIN458786:VIN458787 VSJ458786:VSJ458787 WCF458786:WCF458787 WMB458786:WMB458787 WVX458786:WVX458787 W524322:W524323 JL524322:JL524323 TH524322:TH524323 ADD524322:ADD524323 AMZ524322:AMZ524323 AWV524322:AWV524323 BGR524322:BGR524323 BQN524322:BQN524323 CAJ524322:CAJ524323 CKF524322:CKF524323 CUB524322:CUB524323 DDX524322:DDX524323 DNT524322:DNT524323 DXP524322:DXP524323 EHL524322:EHL524323 ERH524322:ERH524323 FBD524322:FBD524323 FKZ524322:FKZ524323 FUV524322:FUV524323 GER524322:GER524323 GON524322:GON524323 GYJ524322:GYJ524323 HIF524322:HIF524323 HSB524322:HSB524323 IBX524322:IBX524323 ILT524322:ILT524323 IVP524322:IVP524323 JFL524322:JFL524323 JPH524322:JPH524323 JZD524322:JZD524323 KIZ524322:KIZ524323 KSV524322:KSV524323 LCR524322:LCR524323 LMN524322:LMN524323 LWJ524322:LWJ524323 MGF524322:MGF524323 MQB524322:MQB524323 MZX524322:MZX524323 NJT524322:NJT524323 NTP524322:NTP524323 ODL524322:ODL524323 ONH524322:ONH524323 OXD524322:OXD524323 PGZ524322:PGZ524323 PQV524322:PQV524323 QAR524322:QAR524323 QKN524322:QKN524323 QUJ524322:QUJ524323 REF524322:REF524323 ROB524322:ROB524323 RXX524322:RXX524323 SHT524322:SHT524323 SRP524322:SRP524323 TBL524322:TBL524323 TLH524322:TLH524323 TVD524322:TVD524323 UEZ524322:UEZ524323 UOV524322:UOV524323 UYR524322:UYR524323 VIN524322:VIN524323 VSJ524322:VSJ524323 WCF524322:WCF524323 WMB524322:WMB524323 WVX524322:WVX524323 W589858:W589859 JL589858:JL589859 TH589858:TH589859 ADD589858:ADD589859 AMZ589858:AMZ589859 AWV589858:AWV589859 BGR589858:BGR589859 BQN589858:BQN589859 CAJ589858:CAJ589859 CKF589858:CKF589859 CUB589858:CUB589859 DDX589858:DDX589859 DNT589858:DNT589859 DXP589858:DXP589859 EHL589858:EHL589859 ERH589858:ERH589859 FBD589858:FBD589859 FKZ589858:FKZ589859 FUV589858:FUV589859 GER589858:GER589859 GON589858:GON589859 GYJ589858:GYJ589859 HIF589858:HIF589859 HSB589858:HSB589859 IBX589858:IBX589859 ILT589858:ILT589859 IVP589858:IVP589859 JFL589858:JFL589859 JPH589858:JPH589859 JZD589858:JZD589859 KIZ589858:KIZ589859 KSV589858:KSV589859 LCR589858:LCR589859 LMN589858:LMN589859 LWJ589858:LWJ589859 MGF589858:MGF589859 MQB589858:MQB589859 MZX589858:MZX589859 NJT589858:NJT589859 NTP589858:NTP589859 ODL589858:ODL589859 ONH589858:ONH589859 OXD589858:OXD589859 PGZ589858:PGZ589859 PQV589858:PQV589859 QAR589858:QAR589859 QKN589858:QKN589859 QUJ589858:QUJ589859 REF589858:REF589859 ROB589858:ROB589859 RXX589858:RXX589859 SHT589858:SHT589859 SRP589858:SRP589859 TBL589858:TBL589859 TLH589858:TLH589859 TVD589858:TVD589859 UEZ589858:UEZ589859 UOV589858:UOV589859 UYR589858:UYR589859 VIN589858:VIN589859 VSJ589858:VSJ589859 WCF589858:WCF589859 WMB589858:WMB589859 WVX589858:WVX589859 W655394:W655395 JL655394:JL655395 TH655394:TH655395 ADD655394:ADD655395 AMZ655394:AMZ655395 AWV655394:AWV655395 BGR655394:BGR655395 BQN655394:BQN655395 CAJ655394:CAJ655395 CKF655394:CKF655395 CUB655394:CUB655395 DDX655394:DDX655395 DNT655394:DNT655395 DXP655394:DXP655395 EHL655394:EHL655395 ERH655394:ERH655395 FBD655394:FBD655395 FKZ655394:FKZ655395 FUV655394:FUV655395 GER655394:GER655395 GON655394:GON655395 GYJ655394:GYJ655395 HIF655394:HIF655395 HSB655394:HSB655395 IBX655394:IBX655395 ILT655394:ILT655395 IVP655394:IVP655395 JFL655394:JFL655395 JPH655394:JPH655395 JZD655394:JZD655395 KIZ655394:KIZ655395 KSV655394:KSV655395 LCR655394:LCR655395 LMN655394:LMN655395 LWJ655394:LWJ655395 MGF655394:MGF655395 MQB655394:MQB655395 MZX655394:MZX655395 NJT655394:NJT655395 NTP655394:NTP655395 ODL655394:ODL655395 ONH655394:ONH655395 OXD655394:OXD655395 PGZ655394:PGZ655395 PQV655394:PQV655395 QAR655394:QAR655395 QKN655394:QKN655395 QUJ655394:QUJ655395 REF655394:REF655395 ROB655394:ROB655395 RXX655394:RXX655395 SHT655394:SHT655395 SRP655394:SRP655395 TBL655394:TBL655395 TLH655394:TLH655395 TVD655394:TVD655395 UEZ655394:UEZ655395 UOV655394:UOV655395 UYR655394:UYR655395 VIN655394:VIN655395 VSJ655394:VSJ655395 WCF655394:WCF655395 WMB655394:WMB655395 WVX655394:WVX655395 W720930:W720931 JL720930:JL720931 TH720930:TH720931 ADD720930:ADD720931 AMZ720930:AMZ720931 AWV720930:AWV720931 BGR720930:BGR720931 BQN720930:BQN720931 CAJ720930:CAJ720931 CKF720930:CKF720931 CUB720930:CUB720931 DDX720930:DDX720931 DNT720930:DNT720931 DXP720930:DXP720931 EHL720930:EHL720931 ERH720930:ERH720931 FBD720930:FBD720931 FKZ720930:FKZ720931 FUV720930:FUV720931 GER720930:GER720931 GON720930:GON720931 GYJ720930:GYJ720931 HIF720930:HIF720931 HSB720930:HSB720931 IBX720930:IBX720931 ILT720930:ILT720931 IVP720930:IVP720931 JFL720930:JFL720931 JPH720930:JPH720931 JZD720930:JZD720931 KIZ720930:KIZ720931 KSV720930:KSV720931 LCR720930:LCR720931 LMN720930:LMN720931 LWJ720930:LWJ720931 MGF720930:MGF720931 MQB720930:MQB720931 MZX720930:MZX720931 NJT720930:NJT720931 NTP720930:NTP720931 ODL720930:ODL720931 ONH720930:ONH720931 OXD720930:OXD720931 PGZ720930:PGZ720931 PQV720930:PQV720931 QAR720930:QAR720931 QKN720930:QKN720931 QUJ720930:QUJ720931 REF720930:REF720931 ROB720930:ROB720931 RXX720930:RXX720931 SHT720930:SHT720931 SRP720930:SRP720931 TBL720930:TBL720931 TLH720930:TLH720931 TVD720930:TVD720931 UEZ720930:UEZ720931 UOV720930:UOV720931 UYR720930:UYR720931 VIN720930:VIN720931 VSJ720930:VSJ720931 WCF720930:WCF720931 WMB720930:WMB720931 WVX720930:WVX720931 W786466:W786467 JL786466:JL786467 TH786466:TH786467 ADD786466:ADD786467 AMZ786466:AMZ786467 AWV786466:AWV786467 BGR786466:BGR786467 BQN786466:BQN786467 CAJ786466:CAJ786467 CKF786466:CKF786467 CUB786466:CUB786467 DDX786466:DDX786467 DNT786466:DNT786467 DXP786466:DXP786467 EHL786466:EHL786467 ERH786466:ERH786467 FBD786466:FBD786467 FKZ786466:FKZ786467 FUV786466:FUV786467 GER786466:GER786467 GON786466:GON786467 GYJ786466:GYJ786467 HIF786466:HIF786467 HSB786466:HSB786467 IBX786466:IBX786467 ILT786466:ILT786467 IVP786466:IVP786467 JFL786466:JFL786467 JPH786466:JPH786467 JZD786466:JZD786467 KIZ786466:KIZ786467 KSV786466:KSV786467 LCR786466:LCR786467 LMN786466:LMN786467 LWJ786466:LWJ786467 MGF786466:MGF786467 MQB786466:MQB786467 MZX786466:MZX786467 NJT786466:NJT786467 NTP786466:NTP786467 ODL786466:ODL786467 ONH786466:ONH786467 OXD786466:OXD786467 PGZ786466:PGZ786467 PQV786466:PQV786467 QAR786466:QAR786467 QKN786466:QKN786467 QUJ786466:QUJ786467 REF786466:REF786467 ROB786466:ROB786467 RXX786466:RXX786467 SHT786466:SHT786467 SRP786466:SRP786467 TBL786466:TBL786467 TLH786466:TLH786467 TVD786466:TVD786467 UEZ786466:UEZ786467 UOV786466:UOV786467 UYR786466:UYR786467 VIN786466:VIN786467 VSJ786466:VSJ786467 WCF786466:WCF786467 WMB786466:WMB786467 WVX786466:WVX786467 W852002:W852003 JL852002:JL852003 TH852002:TH852003 ADD852002:ADD852003 AMZ852002:AMZ852003 AWV852002:AWV852003 BGR852002:BGR852003 BQN852002:BQN852003 CAJ852002:CAJ852003 CKF852002:CKF852003 CUB852002:CUB852003 DDX852002:DDX852003 DNT852002:DNT852003 DXP852002:DXP852003 EHL852002:EHL852003 ERH852002:ERH852003 FBD852002:FBD852003 FKZ852002:FKZ852003 FUV852002:FUV852003 GER852002:GER852003 GON852002:GON852003 GYJ852002:GYJ852003 HIF852002:HIF852003 HSB852002:HSB852003 IBX852002:IBX852003 ILT852002:ILT852003 IVP852002:IVP852003 JFL852002:JFL852003 JPH852002:JPH852003 JZD852002:JZD852003 KIZ852002:KIZ852003 KSV852002:KSV852003 LCR852002:LCR852003 LMN852002:LMN852003 LWJ852002:LWJ852003 MGF852002:MGF852003 MQB852002:MQB852003 MZX852002:MZX852003 NJT852002:NJT852003 NTP852002:NTP852003 ODL852002:ODL852003 ONH852002:ONH852003 OXD852002:OXD852003 PGZ852002:PGZ852003 PQV852002:PQV852003 QAR852002:QAR852003 QKN852002:QKN852003 QUJ852002:QUJ852003 REF852002:REF852003 ROB852002:ROB852003 RXX852002:RXX852003 SHT852002:SHT852003 SRP852002:SRP852003 TBL852002:TBL852003 TLH852002:TLH852003 TVD852002:TVD852003 UEZ852002:UEZ852003 UOV852002:UOV852003 UYR852002:UYR852003 VIN852002:VIN852003 VSJ852002:VSJ852003 WCF852002:WCF852003 WMB852002:WMB852003 WVX852002:WVX852003 W917538:W917539 JL917538:JL917539 TH917538:TH917539 ADD917538:ADD917539 AMZ917538:AMZ917539 AWV917538:AWV917539 BGR917538:BGR917539 BQN917538:BQN917539 CAJ917538:CAJ917539 CKF917538:CKF917539 CUB917538:CUB917539 DDX917538:DDX917539 DNT917538:DNT917539 DXP917538:DXP917539 EHL917538:EHL917539 ERH917538:ERH917539 FBD917538:FBD917539 FKZ917538:FKZ917539 FUV917538:FUV917539 GER917538:GER917539 GON917538:GON917539 GYJ917538:GYJ917539 HIF917538:HIF917539 HSB917538:HSB917539 IBX917538:IBX917539 ILT917538:ILT917539 IVP917538:IVP917539 JFL917538:JFL917539 JPH917538:JPH917539 JZD917538:JZD917539 KIZ917538:KIZ917539 KSV917538:KSV917539 LCR917538:LCR917539 LMN917538:LMN917539 LWJ917538:LWJ917539 MGF917538:MGF917539 MQB917538:MQB917539 MZX917538:MZX917539 NJT917538:NJT917539 NTP917538:NTP917539 ODL917538:ODL917539 ONH917538:ONH917539 OXD917538:OXD917539 PGZ917538:PGZ917539 PQV917538:PQV917539 QAR917538:QAR917539 QKN917538:QKN917539 QUJ917538:QUJ917539 REF917538:REF917539 ROB917538:ROB917539 RXX917538:RXX917539 SHT917538:SHT917539 SRP917538:SRP917539 TBL917538:TBL917539 TLH917538:TLH917539 TVD917538:TVD917539 UEZ917538:UEZ917539 UOV917538:UOV917539 UYR917538:UYR917539 VIN917538:VIN917539 VSJ917538:VSJ917539 WCF917538:WCF917539 WMB917538:WMB917539 WVX917538:WVX917539 W983074:W983075 JL983074:JL983075 TH983074:TH983075 ADD983074:ADD983075 AMZ983074:AMZ983075 AWV983074:AWV983075 BGR983074:BGR983075 BQN983074:BQN983075 CAJ983074:CAJ983075 CKF983074:CKF983075 CUB983074:CUB983075 DDX983074:DDX983075 DNT983074:DNT983075 DXP983074:DXP983075 EHL983074:EHL983075 ERH983074:ERH983075 FBD983074:FBD983075 FKZ983074:FKZ983075 FUV983074:FUV983075 GER983074:GER983075 GON983074:GON983075 GYJ983074:GYJ983075 HIF983074:HIF983075 HSB983074:HSB983075 IBX983074:IBX983075 ILT983074:ILT983075 IVP983074:IVP983075 JFL983074:JFL983075 JPH983074:JPH983075 JZD983074:JZD983075 KIZ983074:KIZ983075 KSV983074:KSV983075 LCR983074:LCR983075 LMN983074:LMN983075 LWJ983074:LWJ983075 MGF983074:MGF983075 MQB983074:MQB983075 MZX983074:MZX983075 NJT983074:NJT983075 NTP983074:NTP983075 ODL983074:ODL983075 ONH983074:ONH983075 OXD983074:OXD983075 PGZ983074:PGZ983075 PQV983074:PQV983075 QAR983074:QAR983075 QKN983074:QKN983075 QUJ983074:QUJ983075 REF983074:REF983075 ROB983074:ROB983075 RXX983074:RXX983075 SHT983074:SHT983075 SRP983074:SRP983075 TBL983074:TBL983075 TLH983074:TLH983075 TVD983074:TVD983075 UEZ983074:UEZ983075 UOV983074:UOV983075 UYR983074:UYR983075 VIN983074:VIN983075 VSJ983074:VSJ983075 WCF983074:WCF983075 WMB983074:WMB983075 WVX983074:WVX983075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W24 WVZ983074:WVZ983075 Y65570:Y65571 JN65570:JN65571 TJ65570:TJ65571 ADF65570:ADF65571 ANB65570:ANB65571 AWX65570:AWX65571 BGT65570:BGT65571 BQP65570:BQP65571 CAL65570:CAL65571 CKH65570:CKH65571 CUD65570:CUD65571 DDZ65570:DDZ65571 DNV65570:DNV65571 DXR65570:DXR65571 EHN65570:EHN65571 ERJ65570:ERJ65571 FBF65570:FBF65571 FLB65570:FLB65571 FUX65570:FUX65571 GET65570:GET65571 GOP65570:GOP65571 GYL65570:GYL65571 HIH65570:HIH65571 HSD65570:HSD65571 IBZ65570:IBZ65571 ILV65570:ILV65571 IVR65570:IVR65571 JFN65570:JFN65571 JPJ65570:JPJ65571 JZF65570:JZF65571 KJB65570:KJB65571 KSX65570:KSX65571 LCT65570:LCT65571 LMP65570:LMP65571 LWL65570:LWL65571 MGH65570:MGH65571 MQD65570:MQD65571 MZZ65570:MZZ65571 NJV65570:NJV65571 NTR65570:NTR65571 ODN65570:ODN65571 ONJ65570:ONJ65571 OXF65570:OXF65571 PHB65570:PHB65571 PQX65570:PQX65571 QAT65570:QAT65571 QKP65570:QKP65571 QUL65570:QUL65571 REH65570:REH65571 ROD65570:ROD65571 RXZ65570:RXZ65571 SHV65570:SHV65571 SRR65570:SRR65571 TBN65570:TBN65571 TLJ65570:TLJ65571 TVF65570:TVF65571 UFB65570:UFB65571 UOX65570:UOX65571 UYT65570:UYT65571 VIP65570:VIP65571 VSL65570:VSL65571 WCH65570:WCH65571 WMD65570:WMD65571 WVZ65570:WVZ65571 Y131106:Y131107 JN131106:JN131107 TJ131106:TJ131107 ADF131106:ADF131107 ANB131106:ANB131107 AWX131106:AWX131107 BGT131106:BGT131107 BQP131106:BQP131107 CAL131106:CAL131107 CKH131106:CKH131107 CUD131106:CUD131107 DDZ131106:DDZ131107 DNV131106:DNV131107 DXR131106:DXR131107 EHN131106:EHN131107 ERJ131106:ERJ131107 FBF131106:FBF131107 FLB131106:FLB131107 FUX131106:FUX131107 GET131106:GET131107 GOP131106:GOP131107 GYL131106:GYL131107 HIH131106:HIH131107 HSD131106:HSD131107 IBZ131106:IBZ131107 ILV131106:ILV131107 IVR131106:IVR131107 JFN131106:JFN131107 JPJ131106:JPJ131107 JZF131106:JZF131107 KJB131106:KJB131107 KSX131106:KSX131107 LCT131106:LCT131107 LMP131106:LMP131107 LWL131106:LWL131107 MGH131106:MGH131107 MQD131106:MQD131107 MZZ131106:MZZ131107 NJV131106:NJV131107 NTR131106:NTR131107 ODN131106:ODN131107 ONJ131106:ONJ131107 OXF131106:OXF131107 PHB131106:PHB131107 PQX131106:PQX131107 QAT131106:QAT131107 QKP131106:QKP131107 QUL131106:QUL131107 REH131106:REH131107 ROD131106:ROD131107 RXZ131106:RXZ131107 SHV131106:SHV131107 SRR131106:SRR131107 TBN131106:TBN131107 TLJ131106:TLJ131107 TVF131106:TVF131107 UFB131106:UFB131107 UOX131106:UOX131107 UYT131106:UYT131107 VIP131106:VIP131107 VSL131106:VSL131107 WCH131106:WCH131107 WMD131106:WMD131107 WVZ131106:WVZ131107 Y196642:Y196643 JN196642:JN196643 TJ196642:TJ196643 ADF196642:ADF196643 ANB196642:ANB196643 AWX196642:AWX196643 BGT196642:BGT196643 BQP196642:BQP196643 CAL196642:CAL196643 CKH196642:CKH196643 CUD196642:CUD196643 DDZ196642:DDZ196643 DNV196642:DNV196643 DXR196642:DXR196643 EHN196642:EHN196643 ERJ196642:ERJ196643 FBF196642:FBF196643 FLB196642:FLB196643 FUX196642:FUX196643 GET196642:GET196643 GOP196642:GOP196643 GYL196642:GYL196643 HIH196642:HIH196643 HSD196642:HSD196643 IBZ196642:IBZ196643 ILV196642:ILV196643 IVR196642:IVR196643 JFN196642:JFN196643 JPJ196642:JPJ196643 JZF196642:JZF196643 KJB196642:KJB196643 KSX196642:KSX196643 LCT196642:LCT196643 LMP196642:LMP196643 LWL196642:LWL196643 MGH196642:MGH196643 MQD196642:MQD196643 MZZ196642:MZZ196643 NJV196642:NJV196643 NTR196642:NTR196643 ODN196642:ODN196643 ONJ196642:ONJ196643 OXF196642:OXF196643 PHB196642:PHB196643 PQX196642:PQX196643 QAT196642:QAT196643 QKP196642:QKP196643 QUL196642:QUL196643 REH196642:REH196643 ROD196642:ROD196643 RXZ196642:RXZ196643 SHV196642:SHV196643 SRR196642:SRR196643 TBN196642:TBN196643 TLJ196642:TLJ196643 TVF196642:TVF196643 UFB196642:UFB196643 UOX196642:UOX196643 UYT196642:UYT196643 VIP196642:VIP196643 VSL196642:VSL196643 WCH196642:WCH196643 WMD196642:WMD196643 WVZ196642:WVZ196643 Y262178:Y262179 JN262178:JN262179 TJ262178:TJ262179 ADF262178:ADF262179 ANB262178:ANB262179 AWX262178:AWX262179 BGT262178:BGT262179 BQP262178:BQP262179 CAL262178:CAL262179 CKH262178:CKH262179 CUD262178:CUD262179 DDZ262178:DDZ262179 DNV262178:DNV262179 DXR262178:DXR262179 EHN262178:EHN262179 ERJ262178:ERJ262179 FBF262178:FBF262179 FLB262178:FLB262179 FUX262178:FUX262179 GET262178:GET262179 GOP262178:GOP262179 GYL262178:GYL262179 HIH262178:HIH262179 HSD262178:HSD262179 IBZ262178:IBZ262179 ILV262178:ILV262179 IVR262178:IVR262179 JFN262178:JFN262179 JPJ262178:JPJ262179 JZF262178:JZF262179 KJB262178:KJB262179 KSX262178:KSX262179 LCT262178:LCT262179 LMP262178:LMP262179 LWL262178:LWL262179 MGH262178:MGH262179 MQD262178:MQD262179 MZZ262178:MZZ262179 NJV262178:NJV262179 NTR262178:NTR262179 ODN262178:ODN262179 ONJ262178:ONJ262179 OXF262178:OXF262179 PHB262178:PHB262179 PQX262178:PQX262179 QAT262178:QAT262179 QKP262178:QKP262179 QUL262178:QUL262179 REH262178:REH262179 ROD262178:ROD262179 RXZ262178:RXZ262179 SHV262178:SHV262179 SRR262178:SRR262179 TBN262178:TBN262179 TLJ262178:TLJ262179 TVF262178:TVF262179 UFB262178:UFB262179 UOX262178:UOX262179 UYT262178:UYT262179 VIP262178:VIP262179 VSL262178:VSL262179 WCH262178:WCH262179 WMD262178:WMD262179 WVZ262178:WVZ262179 Y327714:Y327715 JN327714:JN327715 TJ327714:TJ327715 ADF327714:ADF327715 ANB327714:ANB327715 AWX327714:AWX327715 BGT327714:BGT327715 BQP327714:BQP327715 CAL327714:CAL327715 CKH327714:CKH327715 CUD327714:CUD327715 DDZ327714:DDZ327715 DNV327714:DNV327715 DXR327714:DXR327715 EHN327714:EHN327715 ERJ327714:ERJ327715 FBF327714:FBF327715 FLB327714:FLB327715 FUX327714:FUX327715 GET327714:GET327715 GOP327714:GOP327715 GYL327714:GYL327715 HIH327714:HIH327715 HSD327714:HSD327715 IBZ327714:IBZ327715 ILV327714:ILV327715 IVR327714:IVR327715 JFN327714:JFN327715 JPJ327714:JPJ327715 JZF327714:JZF327715 KJB327714:KJB327715 KSX327714:KSX327715 LCT327714:LCT327715 LMP327714:LMP327715 LWL327714:LWL327715 MGH327714:MGH327715 MQD327714:MQD327715 MZZ327714:MZZ327715 NJV327714:NJV327715 NTR327714:NTR327715 ODN327714:ODN327715 ONJ327714:ONJ327715 OXF327714:OXF327715 PHB327714:PHB327715 PQX327714:PQX327715 QAT327714:QAT327715 QKP327714:QKP327715 QUL327714:QUL327715 REH327714:REH327715 ROD327714:ROD327715 RXZ327714:RXZ327715 SHV327714:SHV327715 SRR327714:SRR327715 TBN327714:TBN327715 TLJ327714:TLJ327715 TVF327714:TVF327715 UFB327714:UFB327715 UOX327714:UOX327715 UYT327714:UYT327715 VIP327714:VIP327715 VSL327714:VSL327715 WCH327714:WCH327715 WMD327714:WMD327715 WVZ327714:WVZ327715 Y393250:Y393251 JN393250:JN393251 TJ393250:TJ393251 ADF393250:ADF393251 ANB393250:ANB393251 AWX393250:AWX393251 BGT393250:BGT393251 BQP393250:BQP393251 CAL393250:CAL393251 CKH393250:CKH393251 CUD393250:CUD393251 DDZ393250:DDZ393251 DNV393250:DNV393251 DXR393250:DXR393251 EHN393250:EHN393251 ERJ393250:ERJ393251 FBF393250:FBF393251 FLB393250:FLB393251 FUX393250:FUX393251 GET393250:GET393251 GOP393250:GOP393251 GYL393250:GYL393251 HIH393250:HIH393251 HSD393250:HSD393251 IBZ393250:IBZ393251 ILV393250:ILV393251 IVR393250:IVR393251 JFN393250:JFN393251 JPJ393250:JPJ393251 JZF393250:JZF393251 KJB393250:KJB393251 KSX393250:KSX393251 LCT393250:LCT393251 LMP393250:LMP393251 LWL393250:LWL393251 MGH393250:MGH393251 MQD393250:MQD393251 MZZ393250:MZZ393251 NJV393250:NJV393251 NTR393250:NTR393251 ODN393250:ODN393251 ONJ393250:ONJ393251 OXF393250:OXF393251 PHB393250:PHB393251 PQX393250:PQX393251 QAT393250:QAT393251 QKP393250:QKP393251 QUL393250:QUL393251 REH393250:REH393251 ROD393250:ROD393251 RXZ393250:RXZ393251 SHV393250:SHV393251 SRR393250:SRR393251 TBN393250:TBN393251 TLJ393250:TLJ393251 TVF393250:TVF393251 UFB393250:UFB393251 UOX393250:UOX393251 UYT393250:UYT393251 VIP393250:VIP393251 VSL393250:VSL393251 WCH393250:WCH393251 WMD393250:WMD393251 WVZ393250:WVZ393251 Y458786:Y458787 JN458786:JN458787 TJ458786:TJ458787 ADF458786:ADF458787 ANB458786:ANB458787 AWX458786:AWX458787 BGT458786:BGT458787 BQP458786:BQP458787 CAL458786:CAL458787 CKH458786:CKH458787 CUD458786:CUD458787 DDZ458786:DDZ458787 DNV458786:DNV458787 DXR458786:DXR458787 EHN458786:EHN458787 ERJ458786:ERJ458787 FBF458786:FBF458787 FLB458786:FLB458787 FUX458786:FUX458787 GET458786:GET458787 GOP458786:GOP458787 GYL458786:GYL458787 HIH458786:HIH458787 HSD458786:HSD458787 IBZ458786:IBZ458787 ILV458786:ILV458787 IVR458786:IVR458787 JFN458786:JFN458787 JPJ458786:JPJ458787 JZF458786:JZF458787 KJB458786:KJB458787 KSX458786:KSX458787 LCT458786:LCT458787 LMP458786:LMP458787 LWL458786:LWL458787 MGH458786:MGH458787 MQD458786:MQD458787 MZZ458786:MZZ458787 NJV458786:NJV458787 NTR458786:NTR458787 ODN458786:ODN458787 ONJ458786:ONJ458787 OXF458786:OXF458787 PHB458786:PHB458787 PQX458786:PQX458787 QAT458786:QAT458787 QKP458786:QKP458787 QUL458786:QUL458787 REH458786:REH458787 ROD458786:ROD458787 RXZ458786:RXZ458787 SHV458786:SHV458787 SRR458786:SRR458787 TBN458786:TBN458787 TLJ458786:TLJ458787 TVF458786:TVF458787 UFB458786:UFB458787 UOX458786:UOX458787 UYT458786:UYT458787 VIP458786:VIP458787 VSL458786:VSL458787 WCH458786:WCH458787 WMD458786:WMD458787 WVZ458786:WVZ458787 Y524322:Y524323 JN524322:JN524323 TJ524322:TJ524323 ADF524322:ADF524323 ANB524322:ANB524323 AWX524322:AWX524323 BGT524322:BGT524323 BQP524322:BQP524323 CAL524322:CAL524323 CKH524322:CKH524323 CUD524322:CUD524323 DDZ524322:DDZ524323 DNV524322:DNV524323 DXR524322:DXR524323 EHN524322:EHN524323 ERJ524322:ERJ524323 FBF524322:FBF524323 FLB524322:FLB524323 FUX524322:FUX524323 GET524322:GET524323 GOP524322:GOP524323 GYL524322:GYL524323 HIH524322:HIH524323 HSD524322:HSD524323 IBZ524322:IBZ524323 ILV524322:ILV524323 IVR524322:IVR524323 JFN524322:JFN524323 JPJ524322:JPJ524323 JZF524322:JZF524323 KJB524322:KJB524323 KSX524322:KSX524323 LCT524322:LCT524323 LMP524322:LMP524323 LWL524322:LWL524323 MGH524322:MGH524323 MQD524322:MQD524323 MZZ524322:MZZ524323 NJV524322:NJV524323 NTR524322:NTR524323 ODN524322:ODN524323 ONJ524322:ONJ524323 OXF524322:OXF524323 PHB524322:PHB524323 PQX524322:PQX524323 QAT524322:QAT524323 QKP524322:QKP524323 QUL524322:QUL524323 REH524322:REH524323 ROD524322:ROD524323 RXZ524322:RXZ524323 SHV524322:SHV524323 SRR524322:SRR524323 TBN524322:TBN524323 TLJ524322:TLJ524323 TVF524322:TVF524323 UFB524322:UFB524323 UOX524322:UOX524323 UYT524322:UYT524323 VIP524322:VIP524323 VSL524322:VSL524323 WCH524322:WCH524323 WMD524322:WMD524323 WVZ524322:WVZ524323 Y589858:Y589859 JN589858:JN589859 TJ589858:TJ589859 ADF589858:ADF589859 ANB589858:ANB589859 AWX589858:AWX589859 BGT589858:BGT589859 BQP589858:BQP589859 CAL589858:CAL589859 CKH589858:CKH589859 CUD589858:CUD589859 DDZ589858:DDZ589859 DNV589858:DNV589859 DXR589858:DXR589859 EHN589858:EHN589859 ERJ589858:ERJ589859 FBF589858:FBF589859 FLB589858:FLB589859 FUX589858:FUX589859 GET589858:GET589859 GOP589858:GOP589859 GYL589858:GYL589859 HIH589858:HIH589859 HSD589858:HSD589859 IBZ589858:IBZ589859 ILV589858:ILV589859 IVR589858:IVR589859 JFN589858:JFN589859 JPJ589858:JPJ589859 JZF589858:JZF589859 KJB589858:KJB589859 KSX589858:KSX589859 LCT589858:LCT589859 LMP589858:LMP589859 LWL589858:LWL589859 MGH589858:MGH589859 MQD589858:MQD589859 MZZ589858:MZZ589859 NJV589858:NJV589859 NTR589858:NTR589859 ODN589858:ODN589859 ONJ589858:ONJ589859 OXF589858:OXF589859 PHB589858:PHB589859 PQX589858:PQX589859 QAT589858:QAT589859 QKP589858:QKP589859 QUL589858:QUL589859 REH589858:REH589859 ROD589858:ROD589859 RXZ589858:RXZ589859 SHV589858:SHV589859 SRR589858:SRR589859 TBN589858:TBN589859 TLJ589858:TLJ589859 TVF589858:TVF589859 UFB589858:UFB589859 UOX589858:UOX589859 UYT589858:UYT589859 VIP589858:VIP589859 VSL589858:VSL589859 WCH589858:WCH589859 WMD589858:WMD589859 WVZ589858:WVZ589859 Y655394:Y655395 JN655394:JN655395 TJ655394:TJ655395 ADF655394:ADF655395 ANB655394:ANB655395 AWX655394:AWX655395 BGT655394:BGT655395 BQP655394:BQP655395 CAL655394:CAL655395 CKH655394:CKH655395 CUD655394:CUD655395 DDZ655394:DDZ655395 DNV655394:DNV655395 DXR655394:DXR655395 EHN655394:EHN655395 ERJ655394:ERJ655395 FBF655394:FBF655395 FLB655394:FLB655395 FUX655394:FUX655395 GET655394:GET655395 GOP655394:GOP655395 GYL655394:GYL655395 HIH655394:HIH655395 HSD655394:HSD655395 IBZ655394:IBZ655395 ILV655394:ILV655395 IVR655394:IVR655395 JFN655394:JFN655395 JPJ655394:JPJ655395 JZF655394:JZF655395 KJB655394:KJB655395 KSX655394:KSX655395 LCT655394:LCT655395 LMP655394:LMP655395 LWL655394:LWL655395 MGH655394:MGH655395 MQD655394:MQD655395 MZZ655394:MZZ655395 NJV655394:NJV655395 NTR655394:NTR655395 ODN655394:ODN655395 ONJ655394:ONJ655395 OXF655394:OXF655395 PHB655394:PHB655395 PQX655394:PQX655395 QAT655394:QAT655395 QKP655394:QKP655395 QUL655394:QUL655395 REH655394:REH655395 ROD655394:ROD655395 RXZ655394:RXZ655395 SHV655394:SHV655395 SRR655394:SRR655395 TBN655394:TBN655395 TLJ655394:TLJ655395 TVF655394:TVF655395 UFB655394:UFB655395 UOX655394:UOX655395 UYT655394:UYT655395 VIP655394:VIP655395 VSL655394:VSL655395 WCH655394:WCH655395 WMD655394:WMD655395 WVZ655394:WVZ655395 Y720930:Y720931 JN720930:JN720931 TJ720930:TJ720931 ADF720930:ADF720931 ANB720930:ANB720931 AWX720930:AWX720931 BGT720930:BGT720931 BQP720930:BQP720931 CAL720930:CAL720931 CKH720930:CKH720931 CUD720930:CUD720931 DDZ720930:DDZ720931 DNV720930:DNV720931 DXR720930:DXR720931 EHN720930:EHN720931 ERJ720930:ERJ720931 FBF720930:FBF720931 FLB720930:FLB720931 FUX720930:FUX720931 GET720930:GET720931 GOP720930:GOP720931 GYL720930:GYL720931 HIH720930:HIH720931 HSD720930:HSD720931 IBZ720930:IBZ720931 ILV720930:ILV720931 IVR720930:IVR720931 JFN720930:JFN720931 JPJ720930:JPJ720931 JZF720930:JZF720931 KJB720930:KJB720931 KSX720930:KSX720931 LCT720930:LCT720931 LMP720930:LMP720931 LWL720930:LWL720931 MGH720930:MGH720931 MQD720930:MQD720931 MZZ720930:MZZ720931 NJV720930:NJV720931 NTR720930:NTR720931 ODN720930:ODN720931 ONJ720930:ONJ720931 OXF720930:OXF720931 PHB720930:PHB720931 PQX720930:PQX720931 QAT720930:QAT720931 QKP720930:QKP720931 QUL720930:QUL720931 REH720930:REH720931 ROD720930:ROD720931 RXZ720930:RXZ720931 SHV720930:SHV720931 SRR720930:SRR720931 TBN720930:TBN720931 TLJ720930:TLJ720931 TVF720930:TVF720931 UFB720930:UFB720931 UOX720930:UOX720931 UYT720930:UYT720931 VIP720930:VIP720931 VSL720930:VSL720931 WCH720930:WCH720931 WMD720930:WMD720931 WVZ720930:WVZ720931 Y786466:Y786467 JN786466:JN786467 TJ786466:TJ786467 ADF786466:ADF786467 ANB786466:ANB786467 AWX786466:AWX786467 BGT786466:BGT786467 BQP786466:BQP786467 CAL786466:CAL786467 CKH786466:CKH786467 CUD786466:CUD786467 DDZ786466:DDZ786467 DNV786466:DNV786467 DXR786466:DXR786467 EHN786466:EHN786467 ERJ786466:ERJ786467 FBF786466:FBF786467 FLB786466:FLB786467 FUX786466:FUX786467 GET786466:GET786467 GOP786466:GOP786467 GYL786466:GYL786467 HIH786466:HIH786467 HSD786466:HSD786467 IBZ786466:IBZ786467 ILV786466:ILV786467 IVR786466:IVR786467 JFN786466:JFN786467 JPJ786466:JPJ786467 JZF786466:JZF786467 KJB786466:KJB786467 KSX786466:KSX786467 LCT786466:LCT786467 LMP786466:LMP786467 LWL786466:LWL786467 MGH786466:MGH786467 MQD786466:MQD786467 MZZ786466:MZZ786467 NJV786466:NJV786467 NTR786466:NTR786467 ODN786466:ODN786467 ONJ786466:ONJ786467 OXF786466:OXF786467 PHB786466:PHB786467 PQX786466:PQX786467 QAT786466:QAT786467 QKP786466:QKP786467 QUL786466:QUL786467 REH786466:REH786467 ROD786466:ROD786467 RXZ786466:RXZ786467 SHV786466:SHV786467 SRR786466:SRR786467 TBN786466:TBN786467 TLJ786466:TLJ786467 TVF786466:TVF786467 UFB786466:UFB786467 UOX786466:UOX786467 UYT786466:UYT786467 VIP786466:VIP786467 VSL786466:VSL786467 WCH786466:WCH786467 WMD786466:WMD786467 WVZ786466:WVZ786467 Y852002:Y852003 JN852002:JN852003 TJ852002:TJ852003 ADF852002:ADF852003 ANB852002:ANB852003 AWX852002:AWX852003 BGT852002:BGT852003 BQP852002:BQP852003 CAL852002:CAL852003 CKH852002:CKH852003 CUD852002:CUD852003 DDZ852002:DDZ852003 DNV852002:DNV852003 DXR852002:DXR852003 EHN852002:EHN852003 ERJ852002:ERJ852003 FBF852002:FBF852003 FLB852002:FLB852003 FUX852002:FUX852003 GET852002:GET852003 GOP852002:GOP852003 GYL852002:GYL852003 HIH852002:HIH852003 HSD852002:HSD852003 IBZ852002:IBZ852003 ILV852002:ILV852003 IVR852002:IVR852003 JFN852002:JFN852003 JPJ852002:JPJ852003 JZF852002:JZF852003 KJB852002:KJB852003 KSX852002:KSX852003 LCT852002:LCT852003 LMP852002:LMP852003 LWL852002:LWL852003 MGH852002:MGH852003 MQD852002:MQD852003 MZZ852002:MZZ852003 NJV852002:NJV852003 NTR852002:NTR852003 ODN852002:ODN852003 ONJ852002:ONJ852003 OXF852002:OXF852003 PHB852002:PHB852003 PQX852002:PQX852003 QAT852002:QAT852003 QKP852002:QKP852003 QUL852002:QUL852003 REH852002:REH852003 ROD852002:ROD852003 RXZ852002:RXZ852003 SHV852002:SHV852003 SRR852002:SRR852003 TBN852002:TBN852003 TLJ852002:TLJ852003 TVF852002:TVF852003 UFB852002:UFB852003 UOX852002:UOX852003 UYT852002:UYT852003 VIP852002:VIP852003 VSL852002:VSL852003 WCH852002:WCH852003 WMD852002:WMD852003 WVZ852002:WVZ852003 Y917538:Y917539 JN917538:JN917539 TJ917538:TJ917539 ADF917538:ADF917539 ANB917538:ANB917539 AWX917538:AWX917539 BGT917538:BGT917539 BQP917538:BQP917539 CAL917538:CAL917539 CKH917538:CKH917539 CUD917538:CUD917539 DDZ917538:DDZ917539 DNV917538:DNV917539 DXR917538:DXR917539 EHN917538:EHN917539 ERJ917538:ERJ917539 FBF917538:FBF917539 FLB917538:FLB917539 FUX917538:FUX917539 GET917538:GET917539 GOP917538:GOP917539 GYL917538:GYL917539 HIH917538:HIH917539 HSD917538:HSD917539 IBZ917538:IBZ917539 ILV917538:ILV917539 IVR917538:IVR917539 JFN917538:JFN917539 JPJ917538:JPJ917539 JZF917538:JZF917539 KJB917538:KJB917539 KSX917538:KSX917539 LCT917538:LCT917539 LMP917538:LMP917539 LWL917538:LWL917539 MGH917538:MGH917539 MQD917538:MQD917539 MZZ917538:MZZ917539 NJV917538:NJV917539 NTR917538:NTR917539 ODN917538:ODN917539 ONJ917538:ONJ917539 OXF917538:OXF917539 PHB917538:PHB917539 PQX917538:PQX917539 QAT917538:QAT917539 QKP917538:QKP917539 QUL917538:QUL917539 REH917538:REH917539 ROD917538:ROD917539 RXZ917538:RXZ917539 SHV917538:SHV917539 SRR917538:SRR917539 TBN917538:TBN917539 TLJ917538:TLJ917539 TVF917538:TVF917539 UFB917538:UFB917539 UOX917538:UOX917539 UYT917538:UYT917539 VIP917538:VIP917539 VSL917538:VSL917539 WCH917538:WCH917539 WMD917538:WMD917539 WVZ917538:WVZ917539 Y983074:Y983075 JN983074:JN983075 TJ983074:TJ983075 ADF983074:ADF983075 ANB983074:ANB983075 AWX983074:AWX983075 BGT983074:BGT983075 BQP983074:BQP983075 CAL983074:CAL983075 CKH983074:CKH983075 CUD983074:CUD983075 DDZ983074:DDZ983075 DNV983074:DNV983075 DXR983074:DXR983075 EHN983074:EHN983075 ERJ983074:ERJ983075 FBF983074:FBF983075 FLB983074:FLB983075 FUX983074:FUX983075 GET983074:GET983075 GOP983074:GOP983075 GYL983074:GYL983075 HIH983074:HIH983075 HSD983074:HSD983075 IBZ983074:IBZ983075 ILV983074:ILV983075 IVR983074:IVR983075 JFN983074:JFN983075 JPJ983074:JPJ983075 JZF983074:JZF983075 KJB983074:KJB983075 KSX983074:KSX983075 LCT983074:LCT983075 LMP983074:LMP983075 LWL983074:LWL983075 MGH983074:MGH983075 MQD983074:MQD983075 MZZ983074:MZZ983075 NJV983074:NJV983075 NTR983074:NTR983075 ODN983074:ODN983075 ONJ983074:ONJ983075 OXF983074:OXF983075 PHB983074:PHB983075 PQX983074:PQX983075 QAT983074:QAT983075 QKP983074:QKP983075 QUL983074:QUL983075 REH983074:REH983075 ROD983074:ROD983075 RXZ983074:RXZ983075 SHV983074:SHV983075 SRR983074:SRR983075 TBN983074:TBN983075 TLJ983074:TLJ983075 TVF983074:TVF983075 UFB983074:UFB983075 UOX983074:UOX983075 UYT983074:UYT983075 VIP983074:VIP983075 VSL983074:VSL983075 WCH983074:WCH983075 WMD983074:WMD983075 JL24 WMK29 WWG29 W29 JS29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Y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WMK34 WWG34 W34 JS34 TO34 ADK34 ANG34 AXC34 BGY34 BQU34 CAQ34 CKM34 CUI34 DEE34 DOA34 DXW34 EHS34 ERO34 FBK34 FLG34 FVC34 GEY34 GOU34 GYQ34 HIM34 HSI34 ICE34 IMA34 IVW34 JFS34 JPO34 JZK34 KJG34 KTC34 LCY34 LMU34 LWQ34 MGM34 MQI34 NAE34 NKA34 NTW34 ODS34 ONO34 OXK34 PHG34 PRC34 QAY34 QKU34 QUQ34 REM34 ROI34 RYE34 SIA34 SRW34 TBS34 TLO34 TVK34 UFG34 UPC34 UYY34 VIU34 VSQ34 WCM34 WMI34 WWE34 Y34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WMK39 WWG39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Y39 JU39 TQ39 ADM39 ANI39 AXE39 BHA39 BQW39 CAS39 CKO39 CUK39 DEG39 DOC39 DXY39 EHU39 ERQ39 FBM39 FLI39 FVE39 GFA39 GOW39 GYS39 HIO39 HSK39 ICG39 IMC39 IVY39 JFU39 JPQ39 JZM39 KJI39 KTE39 LDA39 LMW39 LWS39 MGO39 MQK39 NAG39 NKC39 NTY39 ODU39 ONQ39 OXM39 PHI39 PRE39 QBA39 QKW39 QUS39 REO39 ROK39 RYG39 SIC39 SRY39 TBU39 TLQ39 TVM39 UFI39 UPE39 UZA39 VIW39 VSS39 WCO39"/>
    <dataValidation allowBlank="1" promptTitle="checkPeriodRange"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V24 WVW983074:WVW983075 V65570:V65571 JK65570:JK65571 TG65570:TG65571 ADC65570:ADC65571 AMY65570:AMY65571 AWU65570:AWU65571 BGQ65570:BGQ65571 BQM65570:BQM65571 CAI65570:CAI65571 CKE65570:CKE65571 CUA65570:CUA65571 DDW65570:DDW65571 DNS65570:DNS65571 DXO65570:DXO65571 EHK65570:EHK65571 ERG65570:ERG65571 FBC65570:FBC65571 FKY65570:FKY65571 FUU65570:FUU65571 GEQ65570:GEQ65571 GOM65570:GOM65571 GYI65570:GYI65571 HIE65570:HIE65571 HSA65570:HSA65571 IBW65570:IBW65571 ILS65570:ILS65571 IVO65570:IVO65571 JFK65570:JFK65571 JPG65570:JPG65571 JZC65570:JZC65571 KIY65570:KIY65571 KSU65570:KSU65571 LCQ65570:LCQ65571 LMM65570:LMM65571 LWI65570:LWI65571 MGE65570:MGE65571 MQA65570:MQA65571 MZW65570:MZW65571 NJS65570:NJS65571 NTO65570:NTO65571 ODK65570:ODK65571 ONG65570:ONG65571 OXC65570:OXC65571 PGY65570:PGY65571 PQU65570:PQU65571 QAQ65570:QAQ65571 QKM65570:QKM65571 QUI65570:QUI65571 REE65570:REE65571 ROA65570:ROA65571 RXW65570:RXW65571 SHS65570:SHS65571 SRO65570:SRO65571 TBK65570:TBK65571 TLG65570:TLG65571 TVC65570:TVC65571 UEY65570:UEY65571 UOU65570:UOU65571 UYQ65570:UYQ65571 VIM65570:VIM65571 VSI65570:VSI65571 WCE65570:WCE65571 WMA65570:WMA65571 WVW65570:WVW65571 V131106:V131107 JK131106:JK131107 TG131106:TG131107 ADC131106:ADC131107 AMY131106:AMY131107 AWU131106:AWU131107 BGQ131106:BGQ131107 BQM131106:BQM131107 CAI131106:CAI131107 CKE131106:CKE131107 CUA131106:CUA131107 DDW131106:DDW131107 DNS131106:DNS131107 DXO131106:DXO131107 EHK131106:EHK131107 ERG131106:ERG131107 FBC131106:FBC131107 FKY131106:FKY131107 FUU131106:FUU131107 GEQ131106:GEQ131107 GOM131106:GOM131107 GYI131106:GYI131107 HIE131106:HIE131107 HSA131106:HSA131107 IBW131106:IBW131107 ILS131106:ILS131107 IVO131106:IVO131107 JFK131106:JFK131107 JPG131106:JPG131107 JZC131106:JZC131107 KIY131106:KIY131107 KSU131106:KSU131107 LCQ131106:LCQ131107 LMM131106:LMM131107 LWI131106:LWI131107 MGE131106:MGE131107 MQA131106:MQA131107 MZW131106:MZW131107 NJS131106:NJS131107 NTO131106:NTO131107 ODK131106:ODK131107 ONG131106:ONG131107 OXC131106:OXC131107 PGY131106:PGY131107 PQU131106:PQU131107 QAQ131106:QAQ131107 QKM131106:QKM131107 QUI131106:QUI131107 REE131106:REE131107 ROA131106:ROA131107 RXW131106:RXW131107 SHS131106:SHS131107 SRO131106:SRO131107 TBK131106:TBK131107 TLG131106:TLG131107 TVC131106:TVC131107 UEY131106:UEY131107 UOU131106:UOU131107 UYQ131106:UYQ131107 VIM131106:VIM131107 VSI131106:VSI131107 WCE131106:WCE131107 WMA131106:WMA131107 WVW131106:WVW131107 V196642:V196643 JK196642:JK196643 TG196642:TG196643 ADC196642:ADC196643 AMY196642:AMY196643 AWU196642:AWU196643 BGQ196642:BGQ196643 BQM196642:BQM196643 CAI196642:CAI196643 CKE196642:CKE196643 CUA196642:CUA196643 DDW196642:DDW196643 DNS196642:DNS196643 DXO196642:DXO196643 EHK196642:EHK196643 ERG196642:ERG196643 FBC196642:FBC196643 FKY196642:FKY196643 FUU196642:FUU196643 GEQ196642:GEQ196643 GOM196642:GOM196643 GYI196642:GYI196643 HIE196642:HIE196643 HSA196642:HSA196643 IBW196642:IBW196643 ILS196642:ILS196643 IVO196642:IVO196643 JFK196642:JFK196643 JPG196642:JPG196643 JZC196642:JZC196643 KIY196642:KIY196643 KSU196642:KSU196643 LCQ196642:LCQ196643 LMM196642:LMM196643 LWI196642:LWI196643 MGE196642:MGE196643 MQA196642:MQA196643 MZW196642:MZW196643 NJS196642:NJS196643 NTO196642:NTO196643 ODK196642:ODK196643 ONG196642:ONG196643 OXC196642:OXC196643 PGY196642:PGY196643 PQU196642:PQU196643 QAQ196642:QAQ196643 QKM196642:QKM196643 QUI196642:QUI196643 REE196642:REE196643 ROA196642:ROA196643 RXW196642:RXW196643 SHS196642:SHS196643 SRO196642:SRO196643 TBK196642:TBK196643 TLG196642:TLG196643 TVC196642:TVC196643 UEY196642:UEY196643 UOU196642:UOU196643 UYQ196642:UYQ196643 VIM196642:VIM196643 VSI196642:VSI196643 WCE196642:WCE196643 WMA196642:WMA196643 WVW196642:WVW196643 V262178:V262179 JK262178:JK262179 TG262178:TG262179 ADC262178:ADC262179 AMY262178:AMY262179 AWU262178:AWU262179 BGQ262178:BGQ262179 BQM262178:BQM262179 CAI262178:CAI262179 CKE262178:CKE262179 CUA262178:CUA262179 DDW262178:DDW262179 DNS262178:DNS262179 DXO262178:DXO262179 EHK262178:EHK262179 ERG262178:ERG262179 FBC262178:FBC262179 FKY262178:FKY262179 FUU262178:FUU262179 GEQ262178:GEQ262179 GOM262178:GOM262179 GYI262178:GYI262179 HIE262178:HIE262179 HSA262178:HSA262179 IBW262178:IBW262179 ILS262178:ILS262179 IVO262178:IVO262179 JFK262178:JFK262179 JPG262178:JPG262179 JZC262178:JZC262179 KIY262178:KIY262179 KSU262178:KSU262179 LCQ262178:LCQ262179 LMM262178:LMM262179 LWI262178:LWI262179 MGE262178:MGE262179 MQA262178:MQA262179 MZW262178:MZW262179 NJS262178:NJS262179 NTO262178:NTO262179 ODK262178:ODK262179 ONG262178:ONG262179 OXC262178:OXC262179 PGY262178:PGY262179 PQU262178:PQU262179 QAQ262178:QAQ262179 QKM262178:QKM262179 QUI262178:QUI262179 REE262178:REE262179 ROA262178:ROA262179 RXW262178:RXW262179 SHS262178:SHS262179 SRO262178:SRO262179 TBK262178:TBK262179 TLG262178:TLG262179 TVC262178:TVC262179 UEY262178:UEY262179 UOU262178:UOU262179 UYQ262178:UYQ262179 VIM262178:VIM262179 VSI262178:VSI262179 WCE262178:WCE262179 WMA262178:WMA262179 WVW262178:WVW262179 V327714:V327715 JK327714:JK327715 TG327714:TG327715 ADC327714:ADC327715 AMY327714:AMY327715 AWU327714:AWU327715 BGQ327714:BGQ327715 BQM327714:BQM327715 CAI327714:CAI327715 CKE327714:CKE327715 CUA327714:CUA327715 DDW327714:DDW327715 DNS327714:DNS327715 DXO327714:DXO327715 EHK327714:EHK327715 ERG327714:ERG327715 FBC327714:FBC327715 FKY327714:FKY327715 FUU327714:FUU327715 GEQ327714:GEQ327715 GOM327714:GOM327715 GYI327714:GYI327715 HIE327714:HIE327715 HSA327714:HSA327715 IBW327714:IBW327715 ILS327714:ILS327715 IVO327714:IVO327715 JFK327714:JFK327715 JPG327714:JPG327715 JZC327714:JZC327715 KIY327714:KIY327715 KSU327714:KSU327715 LCQ327714:LCQ327715 LMM327714:LMM327715 LWI327714:LWI327715 MGE327714:MGE327715 MQA327714:MQA327715 MZW327714:MZW327715 NJS327714:NJS327715 NTO327714:NTO327715 ODK327714:ODK327715 ONG327714:ONG327715 OXC327714:OXC327715 PGY327714:PGY327715 PQU327714:PQU327715 QAQ327714:QAQ327715 QKM327714:QKM327715 QUI327714:QUI327715 REE327714:REE327715 ROA327714:ROA327715 RXW327714:RXW327715 SHS327714:SHS327715 SRO327714:SRO327715 TBK327714:TBK327715 TLG327714:TLG327715 TVC327714:TVC327715 UEY327714:UEY327715 UOU327714:UOU327715 UYQ327714:UYQ327715 VIM327714:VIM327715 VSI327714:VSI327715 WCE327714:WCE327715 WMA327714:WMA327715 WVW327714:WVW327715 V393250:V393251 JK393250:JK393251 TG393250:TG393251 ADC393250:ADC393251 AMY393250:AMY393251 AWU393250:AWU393251 BGQ393250:BGQ393251 BQM393250:BQM393251 CAI393250:CAI393251 CKE393250:CKE393251 CUA393250:CUA393251 DDW393250:DDW393251 DNS393250:DNS393251 DXO393250:DXO393251 EHK393250:EHK393251 ERG393250:ERG393251 FBC393250:FBC393251 FKY393250:FKY393251 FUU393250:FUU393251 GEQ393250:GEQ393251 GOM393250:GOM393251 GYI393250:GYI393251 HIE393250:HIE393251 HSA393250:HSA393251 IBW393250:IBW393251 ILS393250:ILS393251 IVO393250:IVO393251 JFK393250:JFK393251 JPG393250:JPG393251 JZC393250:JZC393251 KIY393250:KIY393251 KSU393250:KSU393251 LCQ393250:LCQ393251 LMM393250:LMM393251 LWI393250:LWI393251 MGE393250:MGE393251 MQA393250:MQA393251 MZW393250:MZW393251 NJS393250:NJS393251 NTO393250:NTO393251 ODK393250:ODK393251 ONG393250:ONG393251 OXC393250:OXC393251 PGY393250:PGY393251 PQU393250:PQU393251 QAQ393250:QAQ393251 QKM393250:QKM393251 QUI393250:QUI393251 REE393250:REE393251 ROA393250:ROA393251 RXW393250:RXW393251 SHS393250:SHS393251 SRO393250:SRO393251 TBK393250:TBK393251 TLG393250:TLG393251 TVC393250:TVC393251 UEY393250:UEY393251 UOU393250:UOU393251 UYQ393250:UYQ393251 VIM393250:VIM393251 VSI393250:VSI393251 WCE393250:WCE393251 WMA393250:WMA393251 WVW393250:WVW393251 V458786:V458787 JK458786:JK458787 TG458786:TG458787 ADC458786:ADC458787 AMY458786:AMY458787 AWU458786:AWU458787 BGQ458786:BGQ458787 BQM458786:BQM458787 CAI458786:CAI458787 CKE458786:CKE458787 CUA458786:CUA458787 DDW458786:DDW458787 DNS458786:DNS458787 DXO458786:DXO458787 EHK458786:EHK458787 ERG458786:ERG458787 FBC458786:FBC458787 FKY458786:FKY458787 FUU458786:FUU458787 GEQ458786:GEQ458787 GOM458786:GOM458787 GYI458786:GYI458787 HIE458786:HIE458787 HSA458786:HSA458787 IBW458786:IBW458787 ILS458786:ILS458787 IVO458786:IVO458787 JFK458786:JFK458787 JPG458786:JPG458787 JZC458786:JZC458787 KIY458786:KIY458787 KSU458786:KSU458787 LCQ458786:LCQ458787 LMM458786:LMM458787 LWI458786:LWI458787 MGE458786:MGE458787 MQA458786:MQA458787 MZW458786:MZW458787 NJS458786:NJS458787 NTO458786:NTO458787 ODK458786:ODK458787 ONG458786:ONG458787 OXC458786:OXC458787 PGY458786:PGY458787 PQU458786:PQU458787 QAQ458786:QAQ458787 QKM458786:QKM458787 QUI458786:QUI458787 REE458786:REE458787 ROA458786:ROA458787 RXW458786:RXW458787 SHS458786:SHS458787 SRO458786:SRO458787 TBK458786:TBK458787 TLG458786:TLG458787 TVC458786:TVC458787 UEY458786:UEY458787 UOU458786:UOU458787 UYQ458786:UYQ458787 VIM458786:VIM458787 VSI458786:VSI458787 WCE458786:WCE458787 WMA458786:WMA458787 WVW458786:WVW458787 V524322:V524323 JK524322:JK524323 TG524322:TG524323 ADC524322:ADC524323 AMY524322:AMY524323 AWU524322:AWU524323 BGQ524322:BGQ524323 BQM524322:BQM524323 CAI524322:CAI524323 CKE524322:CKE524323 CUA524322:CUA524323 DDW524322:DDW524323 DNS524322:DNS524323 DXO524322:DXO524323 EHK524322:EHK524323 ERG524322:ERG524323 FBC524322:FBC524323 FKY524322:FKY524323 FUU524322:FUU524323 GEQ524322:GEQ524323 GOM524322:GOM524323 GYI524322:GYI524323 HIE524322:HIE524323 HSA524322:HSA524323 IBW524322:IBW524323 ILS524322:ILS524323 IVO524322:IVO524323 JFK524322:JFK524323 JPG524322:JPG524323 JZC524322:JZC524323 KIY524322:KIY524323 KSU524322:KSU524323 LCQ524322:LCQ524323 LMM524322:LMM524323 LWI524322:LWI524323 MGE524322:MGE524323 MQA524322:MQA524323 MZW524322:MZW524323 NJS524322:NJS524323 NTO524322:NTO524323 ODK524322:ODK524323 ONG524322:ONG524323 OXC524322:OXC524323 PGY524322:PGY524323 PQU524322:PQU524323 QAQ524322:QAQ524323 QKM524322:QKM524323 QUI524322:QUI524323 REE524322:REE524323 ROA524322:ROA524323 RXW524322:RXW524323 SHS524322:SHS524323 SRO524322:SRO524323 TBK524322:TBK524323 TLG524322:TLG524323 TVC524322:TVC524323 UEY524322:UEY524323 UOU524322:UOU524323 UYQ524322:UYQ524323 VIM524322:VIM524323 VSI524322:VSI524323 WCE524322:WCE524323 WMA524322:WMA524323 WVW524322:WVW524323 V589858:V589859 JK589858:JK589859 TG589858:TG589859 ADC589858:ADC589859 AMY589858:AMY589859 AWU589858:AWU589859 BGQ589858:BGQ589859 BQM589858:BQM589859 CAI589858:CAI589859 CKE589858:CKE589859 CUA589858:CUA589859 DDW589858:DDW589859 DNS589858:DNS589859 DXO589858:DXO589859 EHK589858:EHK589859 ERG589858:ERG589859 FBC589858:FBC589859 FKY589858:FKY589859 FUU589858:FUU589859 GEQ589858:GEQ589859 GOM589858:GOM589859 GYI589858:GYI589859 HIE589858:HIE589859 HSA589858:HSA589859 IBW589858:IBW589859 ILS589858:ILS589859 IVO589858:IVO589859 JFK589858:JFK589859 JPG589858:JPG589859 JZC589858:JZC589859 KIY589858:KIY589859 KSU589858:KSU589859 LCQ589858:LCQ589859 LMM589858:LMM589859 LWI589858:LWI589859 MGE589858:MGE589859 MQA589858:MQA589859 MZW589858:MZW589859 NJS589858:NJS589859 NTO589858:NTO589859 ODK589858:ODK589859 ONG589858:ONG589859 OXC589858:OXC589859 PGY589858:PGY589859 PQU589858:PQU589859 QAQ589858:QAQ589859 QKM589858:QKM589859 QUI589858:QUI589859 REE589858:REE589859 ROA589858:ROA589859 RXW589858:RXW589859 SHS589858:SHS589859 SRO589858:SRO589859 TBK589858:TBK589859 TLG589858:TLG589859 TVC589858:TVC589859 UEY589858:UEY589859 UOU589858:UOU589859 UYQ589858:UYQ589859 VIM589858:VIM589859 VSI589858:VSI589859 WCE589858:WCE589859 WMA589858:WMA589859 WVW589858:WVW589859 V655394:V655395 JK655394:JK655395 TG655394:TG655395 ADC655394:ADC655395 AMY655394:AMY655395 AWU655394:AWU655395 BGQ655394:BGQ655395 BQM655394:BQM655395 CAI655394:CAI655395 CKE655394:CKE655395 CUA655394:CUA655395 DDW655394:DDW655395 DNS655394:DNS655395 DXO655394:DXO655395 EHK655394:EHK655395 ERG655394:ERG655395 FBC655394:FBC655395 FKY655394:FKY655395 FUU655394:FUU655395 GEQ655394:GEQ655395 GOM655394:GOM655395 GYI655394:GYI655395 HIE655394:HIE655395 HSA655394:HSA655395 IBW655394:IBW655395 ILS655394:ILS655395 IVO655394:IVO655395 JFK655394:JFK655395 JPG655394:JPG655395 JZC655394:JZC655395 KIY655394:KIY655395 KSU655394:KSU655395 LCQ655394:LCQ655395 LMM655394:LMM655395 LWI655394:LWI655395 MGE655394:MGE655395 MQA655394:MQA655395 MZW655394:MZW655395 NJS655394:NJS655395 NTO655394:NTO655395 ODK655394:ODK655395 ONG655394:ONG655395 OXC655394:OXC655395 PGY655394:PGY655395 PQU655394:PQU655395 QAQ655394:QAQ655395 QKM655394:QKM655395 QUI655394:QUI655395 REE655394:REE655395 ROA655394:ROA655395 RXW655394:RXW655395 SHS655394:SHS655395 SRO655394:SRO655395 TBK655394:TBK655395 TLG655394:TLG655395 TVC655394:TVC655395 UEY655394:UEY655395 UOU655394:UOU655395 UYQ655394:UYQ655395 VIM655394:VIM655395 VSI655394:VSI655395 WCE655394:WCE655395 WMA655394:WMA655395 WVW655394:WVW655395 V720930:V720931 JK720930:JK720931 TG720930:TG720931 ADC720930:ADC720931 AMY720930:AMY720931 AWU720930:AWU720931 BGQ720930:BGQ720931 BQM720930:BQM720931 CAI720930:CAI720931 CKE720930:CKE720931 CUA720930:CUA720931 DDW720930:DDW720931 DNS720930:DNS720931 DXO720930:DXO720931 EHK720930:EHK720931 ERG720930:ERG720931 FBC720930:FBC720931 FKY720930:FKY720931 FUU720930:FUU720931 GEQ720930:GEQ720931 GOM720930:GOM720931 GYI720930:GYI720931 HIE720930:HIE720931 HSA720930:HSA720931 IBW720930:IBW720931 ILS720930:ILS720931 IVO720930:IVO720931 JFK720930:JFK720931 JPG720930:JPG720931 JZC720930:JZC720931 KIY720930:KIY720931 KSU720930:KSU720931 LCQ720930:LCQ720931 LMM720930:LMM720931 LWI720930:LWI720931 MGE720930:MGE720931 MQA720930:MQA720931 MZW720930:MZW720931 NJS720930:NJS720931 NTO720930:NTO720931 ODK720930:ODK720931 ONG720930:ONG720931 OXC720930:OXC720931 PGY720930:PGY720931 PQU720930:PQU720931 QAQ720930:QAQ720931 QKM720930:QKM720931 QUI720930:QUI720931 REE720930:REE720931 ROA720930:ROA720931 RXW720930:RXW720931 SHS720930:SHS720931 SRO720930:SRO720931 TBK720930:TBK720931 TLG720930:TLG720931 TVC720930:TVC720931 UEY720930:UEY720931 UOU720930:UOU720931 UYQ720930:UYQ720931 VIM720930:VIM720931 VSI720930:VSI720931 WCE720930:WCE720931 WMA720930:WMA720931 WVW720930:WVW720931 V786466:V786467 JK786466:JK786467 TG786466:TG786467 ADC786466:ADC786467 AMY786466:AMY786467 AWU786466:AWU786467 BGQ786466:BGQ786467 BQM786466:BQM786467 CAI786466:CAI786467 CKE786466:CKE786467 CUA786466:CUA786467 DDW786466:DDW786467 DNS786466:DNS786467 DXO786466:DXO786467 EHK786466:EHK786467 ERG786466:ERG786467 FBC786466:FBC786467 FKY786466:FKY786467 FUU786466:FUU786467 GEQ786466:GEQ786467 GOM786466:GOM786467 GYI786466:GYI786467 HIE786466:HIE786467 HSA786466:HSA786467 IBW786466:IBW786467 ILS786466:ILS786467 IVO786466:IVO786467 JFK786466:JFK786467 JPG786466:JPG786467 JZC786466:JZC786467 KIY786466:KIY786467 KSU786466:KSU786467 LCQ786466:LCQ786467 LMM786466:LMM786467 LWI786466:LWI786467 MGE786466:MGE786467 MQA786466:MQA786467 MZW786466:MZW786467 NJS786466:NJS786467 NTO786466:NTO786467 ODK786466:ODK786467 ONG786466:ONG786467 OXC786466:OXC786467 PGY786466:PGY786467 PQU786466:PQU786467 QAQ786466:QAQ786467 QKM786466:QKM786467 QUI786466:QUI786467 REE786466:REE786467 ROA786466:ROA786467 RXW786466:RXW786467 SHS786466:SHS786467 SRO786466:SRO786467 TBK786466:TBK786467 TLG786466:TLG786467 TVC786466:TVC786467 UEY786466:UEY786467 UOU786466:UOU786467 UYQ786466:UYQ786467 VIM786466:VIM786467 VSI786466:VSI786467 WCE786466:WCE786467 WMA786466:WMA786467 WVW786466:WVW786467 V852002:V852003 JK852002:JK852003 TG852002:TG852003 ADC852002:ADC852003 AMY852002:AMY852003 AWU852002:AWU852003 BGQ852002:BGQ852003 BQM852002:BQM852003 CAI852002:CAI852003 CKE852002:CKE852003 CUA852002:CUA852003 DDW852002:DDW852003 DNS852002:DNS852003 DXO852002:DXO852003 EHK852002:EHK852003 ERG852002:ERG852003 FBC852002:FBC852003 FKY852002:FKY852003 FUU852002:FUU852003 GEQ852002:GEQ852003 GOM852002:GOM852003 GYI852002:GYI852003 HIE852002:HIE852003 HSA852002:HSA852003 IBW852002:IBW852003 ILS852002:ILS852003 IVO852002:IVO852003 JFK852002:JFK852003 JPG852002:JPG852003 JZC852002:JZC852003 KIY852002:KIY852003 KSU852002:KSU852003 LCQ852002:LCQ852003 LMM852002:LMM852003 LWI852002:LWI852003 MGE852002:MGE852003 MQA852002:MQA852003 MZW852002:MZW852003 NJS852002:NJS852003 NTO852002:NTO852003 ODK852002:ODK852003 ONG852002:ONG852003 OXC852002:OXC852003 PGY852002:PGY852003 PQU852002:PQU852003 QAQ852002:QAQ852003 QKM852002:QKM852003 QUI852002:QUI852003 REE852002:REE852003 ROA852002:ROA852003 RXW852002:RXW852003 SHS852002:SHS852003 SRO852002:SRO852003 TBK852002:TBK852003 TLG852002:TLG852003 TVC852002:TVC852003 UEY852002:UEY852003 UOU852002:UOU852003 UYQ852002:UYQ852003 VIM852002:VIM852003 VSI852002:VSI852003 WCE852002:WCE852003 WMA852002:WMA852003 WVW852002:WVW852003 V917538:V917539 JK917538:JK917539 TG917538:TG917539 ADC917538:ADC917539 AMY917538:AMY917539 AWU917538:AWU917539 BGQ917538:BGQ917539 BQM917538:BQM917539 CAI917538:CAI917539 CKE917538:CKE917539 CUA917538:CUA917539 DDW917538:DDW917539 DNS917538:DNS917539 DXO917538:DXO917539 EHK917538:EHK917539 ERG917538:ERG917539 FBC917538:FBC917539 FKY917538:FKY917539 FUU917538:FUU917539 GEQ917538:GEQ917539 GOM917538:GOM917539 GYI917538:GYI917539 HIE917538:HIE917539 HSA917538:HSA917539 IBW917538:IBW917539 ILS917538:ILS917539 IVO917538:IVO917539 JFK917538:JFK917539 JPG917538:JPG917539 JZC917538:JZC917539 KIY917538:KIY917539 KSU917538:KSU917539 LCQ917538:LCQ917539 LMM917538:LMM917539 LWI917538:LWI917539 MGE917538:MGE917539 MQA917538:MQA917539 MZW917538:MZW917539 NJS917538:NJS917539 NTO917538:NTO917539 ODK917538:ODK917539 ONG917538:ONG917539 OXC917538:OXC917539 PGY917538:PGY917539 PQU917538:PQU917539 QAQ917538:QAQ917539 QKM917538:QKM917539 QUI917538:QUI917539 REE917538:REE917539 ROA917538:ROA917539 RXW917538:RXW917539 SHS917538:SHS917539 SRO917538:SRO917539 TBK917538:TBK917539 TLG917538:TLG917539 TVC917538:TVC917539 UEY917538:UEY917539 UOU917538:UOU917539 UYQ917538:UYQ917539 VIM917538:VIM917539 VSI917538:VSI917539 WCE917538:WCE917539 WMA917538:WMA917539 WVW917538:WVW917539 V983074:V983075 JK983074:JK983075 TG983074:TG983075 ADC983074:ADC983075 AMY983074:AMY983075 AWU983074:AWU983075 BGQ983074:BGQ983075 BQM983074:BQM983075 CAI983074:CAI983075 CKE983074:CKE983075 CUA983074:CUA983075 DDW983074:DDW983075 DNS983074:DNS983075 DXO983074:DXO983075 EHK983074:EHK983075 ERG983074:ERG983075 FBC983074:FBC983075 FKY983074:FKY983075 FUU983074:FUU983075 GEQ983074:GEQ983075 GOM983074:GOM983075 GYI983074:GYI983075 HIE983074:HIE983075 HSA983074:HSA983075 IBW983074:IBW983075 ILS983074:ILS983075 IVO983074:IVO983075 JFK983074:JFK983075 JPG983074:JPG983075 JZC983074:JZC983075 KIY983074:KIY983075 KSU983074:KSU983075 LCQ983074:LCQ983075 LMM983074:LMM983075 LWI983074:LWI983075 MGE983074:MGE983075 MQA983074:MQA983075 MZW983074:MZW983075 NJS983074:NJS983075 NTO983074:NTO983075 ODK983074:ODK983075 ONG983074:ONG983075 OXC983074:OXC983075 PGY983074:PGY983075 PQU983074:PQU983075 QAQ983074:QAQ983075 QKM983074:QKM983075 QUI983074:QUI983075 REE983074:REE983075 ROA983074:ROA983075 RXW983074:RXW983075 SHS983074:SHS983075 SRO983074:SRO983075 TBK983074:TBK983075 TLG983074:TLG983075 TVC983074:TVC983075 UEY983074:UEY983075 UOU983074:UOU983075 UYQ983074:UYQ983075 VIM983074:VIM983075 VSI983074:VSI983075 WCE983074:WCE983075 WMA983074:WMA983075 JK24 WWD2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34 V34 JR34 TN34 ADJ34 ANF34 AXB34 BGX34 BQT34 CAP34 CKL34 CUH34 DED34 DNZ34 DXV34 EHR34 ERN34 FBJ34 FLF34 FVB34 GEX34 GOT34 GYP34 HIL34 HSH34 ICD34 ILZ34 IVV34 JFR34 JPN34 JZJ34 KJF34 KTB34 LCX34 LMT34 LWP34 MGL34 MQH34 NAD34 NJZ34 NTV34 ODR34 ONN34 OXJ34 PHF34 PRB34 QAX34 QKT34 QUP34 REL34 ROH34 RYD34 SHZ34 SRV34 TBR34 TLN34 TVJ34 UFF34 UPB34 UYX34 VIT34 VSP34 WCL34 WMH34 WWD39 V39 JR39 TN39 ADJ39 ANF39 AXB39 BGX39 BQT39 CAP39 CKL39 CUH39 DED39 DNZ39 DXV39 EHR39 ERN39 FBJ39 FLF39 FVB39 GEX39 GOT39 GYP39 HIL39 HSH39 ICD39 ILZ39 IVV39 JFR39 JPN39 JZJ39 KJF39 KTB39 LCX39 LMT39 LWP39 MGL39 MQH39 NAD39 NJZ39 NTV39 ODR39 ONN39 OXJ39 PHF39 PRB39 QAX39 QKT39 QUP39 REL39 ROH39 RYD39 SHZ39 SRV39 TBR39 TLN39 TVJ39 UFF39 UPB39 UYX39 VIT39 VSP39 WCL39 WMH39"/>
    <dataValidation allowBlank="1" showInputMessage="1" showErrorMessage="1" prompt="Для выбора выполните двойной щелчок левой клавиши мыши по соответствующей ячейке." sqref="JO24 X65570:X65572 JM65570:JM65572 TI65570:TI65572 ADE65570:ADE65572 ANA65570:ANA65572 AWW65570:AWW65572 BGS65570:BGS65572 BQO65570:BQO65572 CAK65570:CAK65572 CKG65570:CKG65572 CUC65570:CUC65572 DDY65570:DDY65572 DNU65570:DNU65572 DXQ65570:DXQ65572 EHM65570:EHM65572 ERI65570:ERI65572 FBE65570:FBE65572 FLA65570:FLA65572 FUW65570:FUW65572 GES65570:GES65572 GOO65570:GOO65572 GYK65570:GYK65572 HIG65570:HIG65572 HSC65570:HSC65572 IBY65570:IBY65572 ILU65570:ILU65572 IVQ65570:IVQ65572 JFM65570:JFM65572 JPI65570:JPI65572 JZE65570:JZE65572 KJA65570:KJA65572 KSW65570:KSW65572 LCS65570:LCS65572 LMO65570:LMO65572 LWK65570:LWK65572 MGG65570:MGG65572 MQC65570:MQC65572 MZY65570:MZY65572 NJU65570:NJU65572 NTQ65570:NTQ65572 ODM65570:ODM65572 ONI65570:ONI65572 OXE65570:OXE65572 PHA65570:PHA65572 PQW65570:PQW65572 QAS65570:QAS65572 QKO65570:QKO65572 QUK65570:QUK65572 REG65570:REG65572 ROC65570:ROC65572 RXY65570:RXY65572 SHU65570:SHU65572 SRQ65570:SRQ65572 TBM65570:TBM65572 TLI65570:TLI65572 TVE65570:TVE65572 UFA65570:UFA65572 UOW65570:UOW65572 UYS65570:UYS65572 VIO65570:VIO65572 VSK65570:VSK65572 WCG65570:WCG65572 WMC65570:WMC65572 WVY65570:WVY65572 X131106:X131108 JM131106:JM131108 TI131106:TI131108 ADE131106:ADE131108 ANA131106:ANA131108 AWW131106:AWW131108 BGS131106:BGS131108 BQO131106:BQO131108 CAK131106:CAK131108 CKG131106:CKG131108 CUC131106:CUC131108 DDY131106:DDY131108 DNU131106:DNU131108 DXQ131106:DXQ131108 EHM131106:EHM131108 ERI131106:ERI131108 FBE131106:FBE131108 FLA131106:FLA131108 FUW131106:FUW131108 GES131106:GES131108 GOO131106:GOO131108 GYK131106:GYK131108 HIG131106:HIG131108 HSC131106:HSC131108 IBY131106:IBY131108 ILU131106:ILU131108 IVQ131106:IVQ131108 JFM131106:JFM131108 JPI131106:JPI131108 JZE131106:JZE131108 KJA131106:KJA131108 KSW131106:KSW131108 LCS131106:LCS131108 LMO131106:LMO131108 LWK131106:LWK131108 MGG131106:MGG131108 MQC131106:MQC131108 MZY131106:MZY131108 NJU131106:NJU131108 NTQ131106:NTQ131108 ODM131106:ODM131108 ONI131106:ONI131108 OXE131106:OXE131108 PHA131106:PHA131108 PQW131106:PQW131108 QAS131106:QAS131108 QKO131106:QKO131108 QUK131106:QUK131108 REG131106:REG131108 ROC131106:ROC131108 RXY131106:RXY131108 SHU131106:SHU131108 SRQ131106:SRQ131108 TBM131106:TBM131108 TLI131106:TLI131108 TVE131106:TVE131108 UFA131106:UFA131108 UOW131106:UOW131108 UYS131106:UYS131108 VIO131106:VIO131108 VSK131106:VSK131108 WCG131106:WCG131108 WMC131106:WMC131108 WVY131106:WVY131108 X196642:X196644 JM196642:JM196644 TI196642:TI196644 ADE196642:ADE196644 ANA196642:ANA196644 AWW196642:AWW196644 BGS196642:BGS196644 BQO196642:BQO196644 CAK196642:CAK196644 CKG196642:CKG196644 CUC196642:CUC196644 DDY196642:DDY196644 DNU196642:DNU196644 DXQ196642:DXQ196644 EHM196642:EHM196644 ERI196642:ERI196644 FBE196642:FBE196644 FLA196642:FLA196644 FUW196642:FUW196644 GES196642:GES196644 GOO196642:GOO196644 GYK196642:GYK196644 HIG196642:HIG196644 HSC196642:HSC196644 IBY196642:IBY196644 ILU196642:ILU196644 IVQ196642:IVQ196644 JFM196642:JFM196644 JPI196642:JPI196644 JZE196642:JZE196644 KJA196642:KJA196644 KSW196642:KSW196644 LCS196642:LCS196644 LMO196642:LMO196644 LWK196642:LWK196644 MGG196642:MGG196644 MQC196642:MQC196644 MZY196642:MZY196644 NJU196642:NJU196644 NTQ196642:NTQ196644 ODM196642:ODM196644 ONI196642:ONI196644 OXE196642:OXE196644 PHA196642:PHA196644 PQW196642:PQW196644 QAS196642:QAS196644 QKO196642:QKO196644 QUK196642:QUK196644 REG196642:REG196644 ROC196642:ROC196644 RXY196642:RXY196644 SHU196642:SHU196644 SRQ196642:SRQ196644 TBM196642:TBM196644 TLI196642:TLI196644 TVE196642:TVE196644 UFA196642:UFA196644 UOW196642:UOW196644 UYS196642:UYS196644 VIO196642:VIO196644 VSK196642:VSK196644 WCG196642:WCG196644 WMC196642:WMC196644 WVY196642:WVY196644 X262178:X262180 JM262178:JM262180 TI262178:TI262180 ADE262178:ADE262180 ANA262178:ANA262180 AWW262178:AWW262180 BGS262178:BGS262180 BQO262178:BQO262180 CAK262178:CAK262180 CKG262178:CKG262180 CUC262178:CUC262180 DDY262178:DDY262180 DNU262178:DNU262180 DXQ262178:DXQ262180 EHM262178:EHM262180 ERI262178:ERI262180 FBE262178:FBE262180 FLA262178:FLA262180 FUW262178:FUW262180 GES262178:GES262180 GOO262178:GOO262180 GYK262178:GYK262180 HIG262178:HIG262180 HSC262178:HSC262180 IBY262178:IBY262180 ILU262178:ILU262180 IVQ262178:IVQ262180 JFM262178:JFM262180 JPI262178:JPI262180 JZE262178:JZE262180 KJA262178:KJA262180 KSW262178:KSW262180 LCS262178:LCS262180 LMO262178:LMO262180 LWK262178:LWK262180 MGG262178:MGG262180 MQC262178:MQC262180 MZY262178:MZY262180 NJU262178:NJU262180 NTQ262178:NTQ262180 ODM262178:ODM262180 ONI262178:ONI262180 OXE262178:OXE262180 PHA262178:PHA262180 PQW262178:PQW262180 QAS262178:QAS262180 QKO262178:QKO262180 QUK262178:QUK262180 REG262178:REG262180 ROC262178:ROC262180 RXY262178:RXY262180 SHU262178:SHU262180 SRQ262178:SRQ262180 TBM262178:TBM262180 TLI262178:TLI262180 TVE262178:TVE262180 UFA262178:UFA262180 UOW262178:UOW262180 UYS262178:UYS262180 VIO262178:VIO262180 VSK262178:VSK262180 WCG262178:WCG262180 WMC262178:WMC262180 WVY262178:WVY262180 X327714:X327716 JM327714:JM327716 TI327714:TI327716 ADE327714:ADE327716 ANA327714:ANA327716 AWW327714:AWW327716 BGS327714:BGS327716 BQO327714:BQO327716 CAK327714:CAK327716 CKG327714:CKG327716 CUC327714:CUC327716 DDY327714:DDY327716 DNU327714:DNU327716 DXQ327714:DXQ327716 EHM327714:EHM327716 ERI327714:ERI327716 FBE327714:FBE327716 FLA327714:FLA327716 FUW327714:FUW327716 GES327714:GES327716 GOO327714:GOO327716 GYK327714:GYK327716 HIG327714:HIG327716 HSC327714:HSC327716 IBY327714:IBY327716 ILU327714:ILU327716 IVQ327714:IVQ327716 JFM327714:JFM327716 JPI327714:JPI327716 JZE327714:JZE327716 KJA327714:KJA327716 KSW327714:KSW327716 LCS327714:LCS327716 LMO327714:LMO327716 LWK327714:LWK327716 MGG327714:MGG327716 MQC327714:MQC327716 MZY327714:MZY327716 NJU327714:NJU327716 NTQ327714:NTQ327716 ODM327714:ODM327716 ONI327714:ONI327716 OXE327714:OXE327716 PHA327714:PHA327716 PQW327714:PQW327716 QAS327714:QAS327716 QKO327714:QKO327716 QUK327714:QUK327716 REG327714:REG327716 ROC327714:ROC327716 RXY327714:RXY327716 SHU327714:SHU327716 SRQ327714:SRQ327716 TBM327714:TBM327716 TLI327714:TLI327716 TVE327714:TVE327716 UFA327714:UFA327716 UOW327714:UOW327716 UYS327714:UYS327716 VIO327714:VIO327716 VSK327714:VSK327716 WCG327714:WCG327716 WMC327714:WMC327716 WVY327714:WVY327716 X393250:X393252 JM393250:JM393252 TI393250:TI393252 ADE393250:ADE393252 ANA393250:ANA393252 AWW393250:AWW393252 BGS393250:BGS393252 BQO393250:BQO393252 CAK393250:CAK393252 CKG393250:CKG393252 CUC393250:CUC393252 DDY393250:DDY393252 DNU393250:DNU393252 DXQ393250:DXQ393252 EHM393250:EHM393252 ERI393250:ERI393252 FBE393250:FBE393252 FLA393250:FLA393252 FUW393250:FUW393252 GES393250:GES393252 GOO393250:GOO393252 GYK393250:GYK393252 HIG393250:HIG393252 HSC393250:HSC393252 IBY393250:IBY393252 ILU393250:ILU393252 IVQ393250:IVQ393252 JFM393250:JFM393252 JPI393250:JPI393252 JZE393250:JZE393252 KJA393250:KJA393252 KSW393250:KSW393252 LCS393250:LCS393252 LMO393250:LMO393252 LWK393250:LWK393252 MGG393250:MGG393252 MQC393250:MQC393252 MZY393250:MZY393252 NJU393250:NJU393252 NTQ393250:NTQ393252 ODM393250:ODM393252 ONI393250:ONI393252 OXE393250:OXE393252 PHA393250:PHA393252 PQW393250:PQW393252 QAS393250:QAS393252 QKO393250:QKO393252 QUK393250:QUK393252 REG393250:REG393252 ROC393250:ROC393252 RXY393250:RXY393252 SHU393250:SHU393252 SRQ393250:SRQ393252 TBM393250:TBM393252 TLI393250:TLI393252 TVE393250:TVE393252 UFA393250:UFA393252 UOW393250:UOW393252 UYS393250:UYS393252 VIO393250:VIO393252 VSK393250:VSK393252 WCG393250:WCG393252 WMC393250:WMC393252 WVY393250:WVY393252 X458786:X458788 JM458786:JM458788 TI458786:TI458788 ADE458786:ADE458788 ANA458786:ANA458788 AWW458786:AWW458788 BGS458786:BGS458788 BQO458786:BQO458788 CAK458786:CAK458788 CKG458786:CKG458788 CUC458786:CUC458788 DDY458786:DDY458788 DNU458786:DNU458788 DXQ458786:DXQ458788 EHM458786:EHM458788 ERI458786:ERI458788 FBE458786:FBE458788 FLA458786:FLA458788 FUW458786:FUW458788 GES458786:GES458788 GOO458786:GOO458788 GYK458786:GYK458788 HIG458786:HIG458788 HSC458786:HSC458788 IBY458786:IBY458788 ILU458786:ILU458788 IVQ458786:IVQ458788 JFM458786:JFM458788 JPI458786:JPI458788 JZE458786:JZE458788 KJA458786:KJA458788 KSW458786:KSW458788 LCS458786:LCS458788 LMO458786:LMO458788 LWK458786:LWK458788 MGG458786:MGG458788 MQC458786:MQC458788 MZY458786:MZY458788 NJU458786:NJU458788 NTQ458786:NTQ458788 ODM458786:ODM458788 ONI458786:ONI458788 OXE458786:OXE458788 PHA458786:PHA458788 PQW458786:PQW458788 QAS458786:QAS458788 QKO458786:QKO458788 QUK458786:QUK458788 REG458786:REG458788 ROC458786:ROC458788 RXY458786:RXY458788 SHU458786:SHU458788 SRQ458786:SRQ458788 TBM458786:TBM458788 TLI458786:TLI458788 TVE458786:TVE458788 UFA458786:UFA458788 UOW458786:UOW458788 UYS458786:UYS458788 VIO458786:VIO458788 VSK458786:VSK458788 WCG458786:WCG458788 WMC458786:WMC458788 WVY458786:WVY458788 X524322:X524324 JM524322:JM524324 TI524322:TI524324 ADE524322:ADE524324 ANA524322:ANA524324 AWW524322:AWW524324 BGS524322:BGS524324 BQO524322:BQO524324 CAK524322:CAK524324 CKG524322:CKG524324 CUC524322:CUC524324 DDY524322:DDY524324 DNU524322:DNU524324 DXQ524322:DXQ524324 EHM524322:EHM524324 ERI524322:ERI524324 FBE524322:FBE524324 FLA524322:FLA524324 FUW524322:FUW524324 GES524322:GES524324 GOO524322:GOO524324 GYK524322:GYK524324 HIG524322:HIG524324 HSC524322:HSC524324 IBY524322:IBY524324 ILU524322:ILU524324 IVQ524322:IVQ524324 JFM524322:JFM524324 JPI524322:JPI524324 JZE524322:JZE524324 KJA524322:KJA524324 KSW524322:KSW524324 LCS524322:LCS524324 LMO524322:LMO524324 LWK524322:LWK524324 MGG524322:MGG524324 MQC524322:MQC524324 MZY524322:MZY524324 NJU524322:NJU524324 NTQ524322:NTQ524324 ODM524322:ODM524324 ONI524322:ONI524324 OXE524322:OXE524324 PHA524322:PHA524324 PQW524322:PQW524324 QAS524322:QAS524324 QKO524322:QKO524324 QUK524322:QUK524324 REG524322:REG524324 ROC524322:ROC524324 RXY524322:RXY524324 SHU524322:SHU524324 SRQ524322:SRQ524324 TBM524322:TBM524324 TLI524322:TLI524324 TVE524322:TVE524324 UFA524322:UFA524324 UOW524322:UOW524324 UYS524322:UYS524324 VIO524322:VIO524324 VSK524322:VSK524324 WCG524322:WCG524324 WMC524322:WMC524324 WVY524322:WVY524324 X589858:X589860 JM589858:JM589860 TI589858:TI589860 ADE589858:ADE589860 ANA589858:ANA589860 AWW589858:AWW589860 BGS589858:BGS589860 BQO589858:BQO589860 CAK589858:CAK589860 CKG589858:CKG589860 CUC589858:CUC589860 DDY589858:DDY589860 DNU589858:DNU589860 DXQ589858:DXQ589860 EHM589858:EHM589860 ERI589858:ERI589860 FBE589858:FBE589860 FLA589858:FLA589860 FUW589858:FUW589860 GES589858:GES589860 GOO589858:GOO589860 GYK589858:GYK589860 HIG589858:HIG589860 HSC589858:HSC589860 IBY589858:IBY589860 ILU589858:ILU589860 IVQ589858:IVQ589860 JFM589858:JFM589860 JPI589858:JPI589860 JZE589858:JZE589860 KJA589858:KJA589860 KSW589858:KSW589860 LCS589858:LCS589860 LMO589858:LMO589860 LWK589858:LWK589860 MGG589858:MGG589860 MQC589858:MQC589860 MZY589858:MZY589860 NJU589858:NJU589860 NTQ589858:NTQ589860 ODM589858:ODM589860 ONI589858:ONI589860 OXE589858:OXE589860 PHA589858:PHA589860 PQW589858:PQW589860 QAS589858:QAS589860 QKO589858:QKO589860 QUK589858:QUK589860 REG589858:REG589860 ROC589858:ROC589860 RXY589858:RXY589860 SHU589858:SHU589860 SRQ589858:SRQ589860 TBM589858:TBM589860 TLI589858:TLI589860 TVE589858:TVE589860 UFA589858:UFA589860 UOW589858:UOW589860 UYS589858:UYS589860 VIO589858:VIO589860 VSK589858:VSK589860 WCG589858:WCG589860 WMC589858:WMC589860 WVY589858:WVY589860 X655394:X655396 JM655394:JM655396 TI655394:TI655396 ADE655394:ADE655396 ANA655394:ANA655396 AWW655394:AWW655396 BGS655394:BGS655396 BQO655394:BQO655396 CAK655394:CAK655396 CKG655394:CKG655396 CUC655394:CUC655396 DDY655394:DDY655396 DNU655394:DNU655396 DXQ655394:DXQ655396 EHM655394:EHM655396 ERI655394:ERI655396 FBE655394:FBE655396 FLA655394:FLA655396 FUW655394:FUW655396 GES655394:GES655396 GOO655394:GOO655396 GYK655394:GYK655396 HIG655394:HIG655396 HSC655394:HSC655396 IBY655394:IBY655396 ILU655394:ILU655396 IVQ655394:IVQ655396 JFM655394:JFM655396 JPI655394:JPI655396 JZE655394:JZE655396 KJA655394:KJA655396 KSW655394:KSW655396 LCS655394:LCS655396 LMO655394:LMO655396 LWK655394:LWK655396 MGG655394:MGG655396 MQC655394:MQC655396 MZY655394:MZY655396 NJU655394:NJU655396 NTQ655394:NTQ655396 ODM655394:ODM655396 ONI655394:ONI655396 OXE655394:OXE655396 PHA655394:PHA655396 PQW655394:PQW655396 QAS655394:QAS655396 QKO655394:QKO655396 QUK655394:QUK655396 REG655394:REG655396 ROC655394:ROC655396 RXY655394:RXY655396 SHU655394:SHU655396 SRQ655394:SRQ655396 TBM655394:TBM655396 TLI655394:TLI655396 TVE655394:TVE655396 UFA655394:UFA655396 UOW655394:UOW655396 UYS655394:UYS655396 VIO655394:VIO655396 VSK655394:VSK655396 WCG655394:WCG655396 WMC655394:WMC655396 WVY655394:WVY655396 X720930:X720932 JM720930:JM720932 TI720930:TI720932 ADE720930:ADE720932 ANA720930:ANA720932 AWW720930:AWW720932 BGS720930:BGS720932 BQO720930:BQO720932 CAK720930:CAK720932 CKG720930:CKG720932 CUC720930:CUC720932 DDY720930:DDY720932 DNU720930:DNU720932 DXQ720930:DXQ720932 EHM720930:EHM720932 ERI720930:ERI720932 FBE720930:FBE720932 FLA720930:FLA720932 FUW720930:FUW720932 GES720930:GES720932 GOO720930:GOO720932 GYK720930:GYK720932 HIG720930:HIG720932 HSC720930:HSC720932 IBY720930:IBY720932 ILU720930:ILU720932 IVQ720930:IVQ720932 JFM720930:JFM720932 JPI720930:JPI720932 JZE720930:JZE720932 KJA720930:KJA720932 KSW720930:KSW720932 LCS720930:LCS720932 LMO720930:LMO720932 LWK720930:LWK720932 MGG720930:MGG720932 MQC720930:MQC720932 MZY720930:MZY720932 NJU720930:NJU720932 NTQ720930:NTQ720932 ODM720930:ODM720932 ONI720930:ONI720932 OXE720930:OXE720932 PHA720930:PHA720932 PQW720930:PQW720932 QAS720930:QAS720932 QKO720930:QKO720932 QUK720930:QUK720932 REG720930:REG720932 ROC720930:ROC720932 RXY720930:RXY720932 SHU720930:SHU720932 SRQ720930:SRQ720932 TBM720930:TBM720932 TLI720930:TLI720932 TVE720930:TVE720932 UFA720930:UFA720932 UOW720930:UOW720932 UYS720930:UYS720932 VIO720930:VIO720932 VSK720930:VSK720932 WCG720930:WCG720932 WMC720930:WMC720932 WVY720930:WVY720932 X786466:X786468 JM786466:JM786468 TI786466:TI786468 ADE786466:ADE786468 ANA786466:ANA786468 AWW786466:AWW786468 BGS786466:BGS786468 BQO786466:BQO786468 CAK786466:CAK786468 CKG786466:CKG786468 CUC786466:CUC786468 DDY786466:DDY786468 DNU786466:DNU786468 DXQ786466:DXQ786468 EHM786466:EHM786468 ERI786466:ERI786468 FBE786466:FBE786468 FLA786466:FLA786468 FUW786466:FUW786468 GES786466:GES786468 GOO786466:GOO786468 GYK786466:GYK786468 HIG786466:HIG786468 HSC786466:HSC786468 IBY786466:IBY786468 ILU786466:ILU786468 IVQ786466:IVQ786468 JFM786466:JFM786468 JPI786466:JPI786468 JZE786466:JZE786468 KJA786466:KJA786468 KSW786466:KSW786468 LCS786466:LCS786468 LMO786466:LMO786468 LWK786466:LWK786468 MGG786466:MGG786468 MQC786466:MQC786468 MZY786466:MZY786468 NJU786466:NJU786468 NTQ786466:NTQ786468 ODM786466:ODM786468 ONI786466:ONI786468 OXE786466:OXE786468 PHA786466:PHA786468 PQW786466:PQW786468 QAS786466:QAS786468 QKO786466:QKO786468 QUK786466:QUK786468 REG786466:REG786468 ROC786466:ROC786468 RXY786466:RXY786468 SHU786466:SHU786468 SRQ786466:SRQ786468 TBM786466:TBM786468 TLI786466:TLI786468 TVE786466:TVE786468 UFA786466:UFA786468 UOW786466:UOW786468 UYS786466:UYS786468 VIO786466:VIO786468 VSK786466:VSK786468 WCG786466:WCG786468 WMC786466:WMC786468 WVY786466:WVY786468 X852002:X852004 JM852002:JM852004 TI852002:TI852004 ADE852002:ADE852004 ANA852002:ANA852004 AWW852002:AWW852004 BGS852002:BGS852004 BQO852002:BQO852004 CAK852002:CAK852004 CKG852002:CKG852004 CUC852002:CUC852004 DDY852002:DDY852004 DNU852002:DNU852004 DXQ852002:DXQ852004 EHM852002:EHM852004 ERI852002:ERI852004 FBE852002:FBE852004 FLA852002:FLA852004 FUW852002:FUW852004 GES852002:GES852004 GOO852002:GOO852004 GYK852002:GYK852004 HIG852002:HIG852004 HSC852002:HSC852004 IBY852002:IBY852004 ILU852002:ILU852004 IVQ852002:IVQ852004 JFM852002:JFM852004 JPI852002:JPI852004 JZE852002:JZE852004 KJA852002:KJA852004 KSW852002:KSW852004 LCS852002:LCS852004 LMO852002:LMO852004 LWK852002:LWK852004 MGG852002:MGG852004 MQC852002:MQC852004 MZY852002:MZY852004 NJU852002:NJU852004 NTQ852002:NTQ852004 ODM852002:ODM852004 ONI852002:ONI852004 OXE852002:OXE852004 PHA852002:PHA852004 PQW852002:PQW852004 QAS852002:QAS852004 QKO852002:QKO852004 QUK852002:QUK852004 REG852002:REG852004 ROC852002:ROC852004 RXY852002:RXY852004 SHU852002:SHU852004 SRQ852002:SRQ852004 TBM852002:TBM852004 TLI852002:TLI852004 TVE852002:TVE852004 UFA852002:UFA852004 UOW852002:UOW852004 UYS852002:UYS852004 VIO852002:VIO852004 VSK852002:VSK852004 WCG852002:WCG852004 WMC852002:WMC852004 WVY852002:WVY852004 X917538:X917540 JM917538:JM917540 TI917538:TI917540 ADE917538:ADE917540 ANA917538:ANA917540 AWW917538:AWW917540 BGS917538:BGS917540 BQO917538:BQO917540 CAK917538:CAK917540 CKG917538:CKG917540 CUC917538:CUC917540 DDY917538:DDY917540 DNU917538:DNU917540 DXQ917538:DXQ917540 EHM917538:EHM917540 ERI917538:ERI917540 FBE917538:FBE917540 FLA917538:FLA917540 FUW917538:FUW917540 GES917538:GES917540 GOO917538:GOO917540 GYK917538:GYK917540 HIG917538:HIG917540 HSC917538:HSC917540 IBY917538:IBY917540 ILU917538:ILU917540 IVQ917538:IVQ917540 JFM917538:JFM917540 JPI917538:JPI917540 JZE917538:JZE917540 KJA917538:KJA917540 KSW917538:KSW917540 LCS917538:LCS917540 LMO917538:LMO917540 LWK917538:LWK917540 MGG917538:MGG917540 MQC917538:MQC917540 MZY917538:MZY917540 NJU917538:NJU917540 NTQ917538:NTQ917540 ODM917538:ODM917540 ONI917538:ONI917540 OXE917538:OXE917540 PHA917538:PHA917540 PQW917538:PQW917540 QAS917538:QAS917540 QKO917538:QKO917540 QUK917538:QUK917540 REG917538:REG917540 ROC917538:ROC917540 RXY917538:RXY917540 SHU917538:SHU917540 SRQ917538:SRQ917540 TBM917538:TBM917540 TLI917538:TLI917540 TVE917538:TVE917540 UFA917538:UFA917540 UOW917538:UOW917540 UYS917538:UYS917540 VIO917538:VIO917540 VSK917538:VSK917540 WCG917538:WCG917540 WMC917538:WMC917540 WVY917538:WVY917540 X983074:X983076 JM983074:JM983076 TI983074:TI983076 ADE983074:ADE983076 ANA983074:ANA983076 AWW983074:AWW983076 BGS983074:BGS983076 BQO983074:BQO983076 CAK983074:CAK983076 CKG983074:CKG983076 CUC983074:CUC983076 DDY983074:DDY983076 DNU983074:DNU983076 DXQ983074:DXQ983076 EHM983074:EHM983076 ERI983074:ERI983076 FBE983074:FBE983076 FLA983074:FLA983076 FUW983074:FUW983076 GES983074:GES983076 GOO983074:GOO983076 GYK983074:GYK983076 HIG983074:HIG983076 HSC983074:HSC983076 IBY983074:IBY983076 ILU983074:ILU983076 IVQ983074:IVQ983076 JFM983074:JFM983076 JPI983074:JPI983076 JZE983074:JZE983076 KJA983074:KJA983076 KSW983074:KSW983076 LCS983074:LCS983076 LMO983074:LMO983076 LWK983074:LWK983076 MGG983074:MGG983076 MQC983074:MQC983076 MZY983074:MZY983076 NJU983074:NJU983076 NTQ983074:NTQ983076 ODM983074:ODM983076 ONI983074:ONI983076 OXE983074:OXE983076 PHA983074:PHA983076 PQW983074:PQW983076 QAS983074:QAS983076 QKO983074:QKO983076 QUK983074:QUK983076 REG983074:REG983076 ROC983074:ROC983076 RXY983074:RXY983076 SHU983074:SHU983076 SRQ983074:SRQ983076 TBM983074:TBM983076 TLI983074:TLI983076 TVE983074:TVE983076 UFA983074:UFA983076 UOW983074:UOW983076 UYS983074:UYS983076 VIO983074:VIO983076 VSK983074:VSK983076 WCG983074:WCG983076 WMC983074:WMC983076 WVY983074:WVY983076 TK24 ADG24 ANC24 AWY24 BGU24 BQQ24 CAM24 CKI24 CUE24 DEA24 DNW24 DXS24 EHO24 ERK24 FBG24 FLC24 FUY24 GEU24 GOQ24 GYM24 HII24 HSE24 ICA24 ILW24 IVS24 JFO24 JPK24 JZG24 KJC24 KSY24 LCU24 LMQ24 LWM24 MGI24 MQE24 NAA24 NJW24 NTS24 ODO24 ONK24 OXG24 PHC24 PQY24 QAU24 QKQ24 QUM24 REI24 ROE24 RYA24 SHW24 SRS24 TBO24 TLK24 TVG24 UFC24 UOY24 UYU24 VIQ24 VSM24 WCI24 WME24 WWA24 WWA983074:WWA983075 Z131106:Z131107 JO65570:JO65571 TK65570:TK65571 ADG65570:ADG65571 ANC65570:ANC65571 AWY65570:AWY65571 BGU65570:BGU65571 BQQ65570:BQQ65571 CAM65570:CAM65571 CKI65570:CKI65571 CUE65570:CUE65571 DEA65570:DEA65571 DNW65570:DNW65571 DXS65570:DXS65571 EHO65570:EHO65571 ERK65570:ERK65571 FBG65570:FBG65571 FLC65570:FLC65571 FUY65570:FUY65571 GEU65570:GEU65571 GOQ65570:GOQ65571 GYM65570:GYM65571 HII65570:HII65571 HSE65570:HSE65571 ICA65570:ICA65571 ILW65570:ILW65571 IVS65570:IVS65571 JFO65570:JFO65571 JPK65570:JPK65571 JZG65570:JZG65571 KJC65570:KJC65571 KSY65570:KSY65571 LCU65570:LCU65571 LMQ65570:LMQ65571 LWM65570:LWM65571 MGI65570:MGI65571 MQE65570:MQE65571 NAA65570:NAA65571 NJW65570:NJW65571 NTS65570:NTS65571 ODO65570:ODO65571 ONK65570:ONK65571 OXG65570:OXG65571 PHC65570:PHC65571 PQY65570:PQY65571 QAU65570:QAU65571 QKQ65570:QKQ65571 QUM65570:QUM65571 REI65570:REI65571 ROE65570:ROE65571 RYA65570:RYA65571 SHW65570:SHW65571 SRS65570:SRS65571 TBO65570:TBO65571 TLK65570:TLK65571 TVG65570:TVG65571 UFC65570:UFC65571 UOY65570:UOY65571 UYU65570:UYU65571 VIQ65570:VIQ65571 VSM65570:VSM65571 WCI65570:WCI65571 WME65570:WME65571 WWA65570:WWA65571 Z196642:Z196643 JO131106:JO131107 TK131106:TK131107 ADG131106:ADG131107 ANC131106:ANC131107 AWY131106:AWY131107 BGU131106:BGU131107 BQQ131106:BQQ131107 CAM131106:CAM131107 CKI131106:CKI131107 CUE131106:CUE131107 DEA131106:DEA131107 DNW131106:DNW131107 DXS131106:DXS131107 EHO131106:EHO131107 ERK131106:ERK131107 FBG131106:FBG131107 FLC131106:FLC131107 FUY131106:FUY131107 GEU131106:GEU131107 GOQ131106:GOQ131107 GYM131106:GYM131107 HII131106:HII131107 HSE131106:HSE131107 ICA131106:ICA131107 ILW131106:ILW131107 IVS131106:IVS131107 JFO131106:JFO131107 JPK131106:JPK131107 JZG131106:JZG131107 KJC131106:KJC131107 KSY131106:KSY131107 LCU131106:LCU131107 LMQ131106:LMQ131107 LWM131106:LWM131107 MGI131106:MGI131107 MQE131106:MQE131107 NAA131106:NAA131107 NJW131106:NJW131107 NTS131106:NTS131107 ODO131106:ODO131107 ONK131106:ONK131107 OXG131106:OXG131107 PHC131106:PHC131107 PQY131106:PQY131107 QAU131106:QAU131107 QKQ131106:QKQ131107 QUM131106:QUM131107 REI131106:REI131107 ROE131106:ROE131107 RYA131106:RYA131107 SHW131106:SHW131107 SRS131106:SRS131107 TBO131106:TBO131107 TLK131106:TLK131107 TVG131106:TVG131107 UFC131106:UFC131107 UOY131106:UOY131107 UYU131106:UYU131107 VIQ131106:VIQ131107 VSM131106:VSM131107 WCI131106:WCI131107 WME131106:WME131107 WWA131106:WWA131107 Z262178:Z262179 JO196642:JO196643 TK196642:TK196643 ADG196642:ADG196643 ANC196642:ANC196643 AWY196642:AWY196643 BGU196642:BGU196643 BQQ196642:BQQ196643 CAM196642:CAM196643 CKI196642:CKI196643 CUE196642:CUE196643 DEA196642:DEA196643 DNW196642:DNW196643 DXS196642:DXS196643 EHO196642:EHO196643 ERK196642:ERK196643 FBG196642:FBG196643 FLC196642:FLC196643 FUY196642:FUY196643 GEU196642:GEU196643 GOQ196642:GOQ196643 GYM196642:GYM196643 HII196642:HII196643 HSE196642:HSE196643 ICA196642:ICA196643 ILW196642:ILW196643 IVS196642:IVS196643 JFO196642:JFO196643 JPK196642:JPK196643 JZG196642:JZG196643 KJC196642:KJC196643 KSY196642:KSY196643 LCU196642:LCU196643 LMQ196642:LMQ196643 LWM196642:LWM196643 MGI196642:MGI196643 MQE196642:MQE196643 NAA196642:NAA196643 NJW196642:NJW196643 NTS196642:NTS196643 ODO196642:ODO196643 ONK196642:ONK196643 OXG196642:OXG196643 PHC196642:PHC196643 PQY196642:PQY196643 QAU196642:QAU196643 QKQ196642:QKQ196643 QUM196642:QUM196643 REI196642:REI196643 ROE196642:ROE196643 RYA196642:RYA196643 SHW196642:SHW196643 SRS196642:SRS196643 TBO196642:TBO196643 TLK196642:TLK196643 TVG196642:TVG196643 UFC196642:UFC196643 UOY196642:UOY196643 UYU196642:UYU196643 VIQ196642:VIQ196643 VSM196642:VSM196643 WCI196642:WCI196643 WME196642:WME196643 WWA196642:WWA196643 Z327714:Z327715 JO262178:JO262179 TK262178:TK262179 ADG262178:ADG262179 ANC262178:ANC262179 AWY262178:AWY262179 BGU262178:BGU262179 BQQ262178:BQQ262179 CAM262178:CAM262179 CKI262178:CKI262179 CUE262178:CUE262179 DEA262178:DEA262179 DNW262178:DNW262179 DXS262178:DXS262179 EHO262178:EHO262179 ERK262178:ERK262179 FBG262178:FBG262179 FLC262178:FLC262179 FUY262178:FUY262179 GEU262178:GEU262179 GOQ262178:GOQ262179 GYM262178:GYM262179 HII262178:HII262179 HSE262178:HSE262179 ICA262178:ICA262179 ILW262178:ILW262179 IVS262178:IVS262179 JFO262178:JFO262179 JPK262178:JPK262179 JZG262178:JZG262179 KJC262178:KJC262179 KSY262178:KSY262179 LCU262178:LCU262179 LMQ262178:LMQ262179 LWM262178:LWM262179 MGI262178:MGI262179 MQE262178:MQE262179 NAA262178:NAA262179 NJW262178:NJW262179 NTS262178:NTS262179 ODO262178:ODO262179 ONK262178:ONK262179 OXG262178:OXG262179 PHC262178:PHC262179 PQY262178:PQY262179 QAU262178:QAU262179 QKQ262178:QKQ262179 QUM262178:QUM262179 REI262178:REI262179 ROE262178:ROE262179 RYA262178:RYA262179 SHW262178:SHW262179 SRS262178:SRS262179 TBO262178:TBO262179 TLK262178:TLK262179 TVG262178:TVG262179 UFC262178:UFC262179 UOY262178:UOY262179 UYU262178:UYU262179 VIQ262178:VIQ262179 VSM262178:VSM262179 WCI262178:WCI262179 WME262178:WME262179 WWA262178:WWA262179 Z393250:Z393251 JO327714:JO327715 TK327714:TK327715 ADG327714:ADG327715 ANC327714:ANC327715 AWY327714:AWY327715 BGU327714:BGU327715 BQQ327714:BQQ327715 CAM327714:CAM327715 CKI327714:CKI327715 CUE327714:CUE327715 DEA327714:DEA327715 DNW327714:DNW327715 DXS327714:DXS327715 EHO327714:EHO327715 ERK327714:ERK327715 FBG327714:FBG327715 FLC327714:FLC327715 FUY327714:FUY327715 GEU327714:GEU327715 GOQ327714:GOQ327715 GYM327714:GYM327715 HII327714:HII327715 HSE327714:HSE327715 ICA327714:ICA327715 ILW327714:ILW327715 IVS327714:IVS327715 JFO327714:JFO327715 JPK327714:JPK327715 JZG327714:JZG327715 KJC327714:KJC327715 KSY327714:KSY327715 LCU327714:LCU327715 LMQ327714:LMQ327715 LWM327714:LWM327715 MGI327714:MGI327715 MQE327714:MQE327715 NAA327714:NAA327715 NJW327714:NJW327715 NTS327714:NTS327715 ODO327714:ODO327715 ONK327714:ONK327715 OXG327714:OXG327715 PHC327714:PHC327715 PQY327714:PQY327715 QAU327714:QAU327715 QKQ327714:QKQ327715 QUM327714:QUM327715 REI327714:REI327715 ROE327714:ROE327715 RYA327714:RYA327715 SHW327714:SHW327715 SRS327714:SRS327715 TBO327714:TBO327715 TLK327714:TLK327715 TVG327714:TVG327715 UFC327714:UFC327715 UOY327714:UOY327715 UYU327714:UYU327715 VIQ327714:VIQ327715 VSM327714:VSM327715 WCI327714:WCI327715 WME327714:WME327715 WWA327714:WWA327715 Z458786:Z458787 JO393250:JO393251 TK393250:TK393251 ADG393250:ADG393251 ANC393250:ANC393251 AWY393250:AWY393251 BGU393250:BGU393251 BQQ393250:BQQ393251 CAM393250:CAM393251 CKI393250:CKI393251 CUE393250:CUE393251 DEA393250:DEA393251 DNW393250:DNW393251 DXS393250:DXS393251 EHO393250:EHO393251 ERK393250:ERK393251 FBG393250:FBG393251 FLC393250:FLC393251 FUY393250:FUY393251 GEU393250:GEU393251 GOQ393250:GOQ393251 GYM393250:GYM393251 HII393250:HII393251 HSE393250:HSE393251 ICA393250:ICA393251 ILW393250:ILW393251 IVS393250:IVS393251 JFO393250:JFO393251 JPK393250:JPK393251 JZG393250:JZG393251 KJC393250:KJC393251 KSY393250:KSY393251 LCU393250:LCU393251 LMQ393250:LMQ393251 LWM393250:LWM393251 MGI393250:MGI393251 MQE393250:MQE393251 NAA393250:NAA393251 NJW393250:NJW393251 NTS393250:NTS393251 ODO393250:ODO393251 ONK393250:ONK393251 OXG393250:OXG393251 PHC393250:PHC393251 PQY393250:PQY393251 QAU393250:QAU393251 QKQ393250:QKQ393251 QUM393250:QUM393251 REI393250:REI393251 ROE393250:ROE393251 RYA393250:RYA393251 SHW393250:SHW393251 SRS393250:SRS393251 TBO393250:TBO393251 TLK393250:TLK393251 TVG393250:TVG393251 UFC393250:UFC393251 UOY393250:UOY393251 UYU393250:UYU393251 VIQ393250:VIQ393251 VSM393250:VSM393251 WCI393250:WCI393251 WME393250:WME393251 WWA393250:WWA393251 Z524322:Z524323 JO458786:JO458787 TK458786:TK458787 ADG458786:ADG458787 ANC458786:ANC458787 AWY458786:AWY458787 BGU458786:BGU458787 BQQ458786:BQQ458787 CAM458786:CAM458787 CKI458786:CKI458787 CUE458786:CUE458787 DEA458786:DEA458787 DNW458786:DNW458787 DXS458786:DXS458787 EHO458786:EHO458787 ERK458786:ERK458787 FBG458786:FBG458787 FLC458786:FLC458787 FUY458786:FUY458787 GEU458786:GEU458787 GOQ458786:GOQ458787 GYM458786:GYM458787 HII458786:HII458787 HSE458786:HSE458787 ICA458786:ICA458787 ILW458786:ILW458787 IVS458786:IVS458787 JFO458786:JFO458787 JPK458786:JPK458787 JZG458786:JZG458787 KJC458786:KJC458787 KSY458786:KSY458787 LCU458786:LCU458787 LMQ458786:LMQ458787 LWM458786:LWM458787 MGI458786:MGI458787 MQE458786:MQE458787 NAA458786:NAA458787 NJW458786:NJW458787 NTS458786:NTS458787 ODO458786:ODO458787 ONK458786:ONK458787 OXG458786:OXG458787 PHC458786:PHC458787 PQY458786:PQY458787 QAU458786:QAU458787 QKQ458786:QKQ458787 QUM458786:QUM458787 REI458786:REI458787 ROE458786:ROE458787 RYA458786:RYA458787 SHW458786:SHW458787 SRS458786:SRS458787 TBO458786:TBO458787 TLK458786:TLK458787 TVG458786:TVG458787 UFC458786:UFC458787 UOY458786:UOY458787 UYU458786:UYU458787 VIQ458786:VIQ458787 VSM458786:VSM458787 WCI458786:WCI458787 WME458786:WME458787 WWA458786:WWA458787 Z589858:Z589859 JO524322:JO524323 TK524322:TK524323 ADG524322:ADG524323 ANC524322:ANC524323 AWY524322:AWY524323 BGU524322:BGU524323 BQQ524322:BQQ524323 CAM524322:CAM524323 CKI524322:CKI524323 CUE524322:CUE524323 DEA524322:DEA524323 DNW524322:DNW524323 DXS524322:DXS524323 EHO524322:EHO524323 ERK524322:ERK524323 FBG524322:FBG524323 FLC524322:FLC524323 FUY524322:FUY524323 GEU524322:GEU524323 GOQ524322:GOQ524323 GYM524322:GYM524323 HII524322:HII524323 HSE524322:HSE524323 ICA524322:ICA524323 ILW524322:ILW524323 IVS524322:IVS524323 JFO524322:JFO524323 JPK524322:JPK524323 JZG524322:JZG524323 KJC524322:KJC524323 KSY524322:KSY524323 LCU524322:LCU524323 LMQ524322:LMQ524323 LWM524322:LWM524323 MGI524322:MGI524323 MQE524322:MQE524323 NAA524322:NAA524323 NJW524322:NJW524323 NTS524322:NTS524323 ODO524322:ODO524323 ONK524322:ONK524323 OXG524322:OXG524323 PHC524322:PHC524323 PQY524322:PQY524323 QAU524322:QAU524323 QKQ524322:QKQ524323 QUM524322:QUM524323 REI524322:REI524323 ROE524322:ROE524323 RYA524322:RYA524323 SHW524322:SHW524323 SRS524322:SRS524323 TBO524322:TBO524323 TLK524322:TLK524323 TVG524322:TVG524323 UFC524322:UFC524323 UOY524322:UOY524323 UYU524322:UYU524323 VIQ524322:VIQ524323 VSM524322:VSM524323 WCI524322:WCI524323 WME524322:WME524323 WWA524322:WWA524323 Z655394:Z655395 JO589858:JO589859 TK589858:TK589859 ADG589858:ADG589859 ANC589858:ANC589859 AWY589858:AWY589859 BGU589858:BGU589859 BQQ589858:BQQ589859 CAM589858:CAM589859 CKI589858:CKI589859 CUE589858:CUE589859 DEA589858:DEA589859 DNW589858:DNW589859 DXS589858:DXS589859 EHO589858:EHO589859 ERK589858:ERK589859 FBG589858:FBG589859 FLC589858:FLC589859 FUY589858:FUY589859 GEU589858:GEU589859 GOQ589858:GOQ589859 GYM589858:GYM589859 HII589858:HII589859 HSE589858:HSE589859 ICA589858:ICA589859 ILW589858:ILW589859 IVS589858:IVS589859 JFO589858:JFO589859 JPK589858:JPK589859 JZG589858:JZG589859 KJC589858:KJC589859 KSY589858:KSY589859 LCU589858:LCU589859 LMQ589858:LMQ589859 LWM589858:LWM589859 MGI589858:MGI589859 MQE589858:MQE589859 NAA589858:NAA589859 NJW589858:NJW589859 NTS589858:NTS589859 ODO589858:ODO589859 ONK589858:ONK589859 OXG589858:OXG589859 PHC589858:PHC589859 PQY589858:PQY589859 QAU589858:QAU589859 QKQ589858:QKQ589859 QUM589858:QUM589859 REI589858:REI589859 ROE589858:ROE589859 RYA589858:RYA589859 SHW589858:SHW589859 SRS589858:SRS589859 TBO589858:TBO589859 TLK589858:TLK589859 TVG589858:TVG589859 UFC589858:UFC589859 UOY589858:UOY589859 UYU589858:UYU589859 VIQ589858:VIQ589859 VSM589858:VSM589859 WCI589858:WCI589859 WME589858:WME589859 WWA589858:WWA589859 Z720930:Z720931 JO655394:JO655395 TK655394:TK655395 ADG655394:ADG655395 ANC655394:ANC655395 AWY655394:AWY655395 BGU655394:BGU655395 BQQ655394:BQQ655395 CAM655394:CAM655395 CKI655394:CKI655395 CUE655394:CUE655395 DEA655394:DEA655395 DNW655394:DNW655395 DXS655394:DXS655395 EHO655394:EHO655395 ERK655394:ERK655395 FBG655394:FBG655395 FLC655394:FLC655395 FUY655394:FUY655395 GEU655394:GEU655395 GOQ655394:GOQ655395 GYM655394:GYM655395 HII655394:HII655395 HSE655394:HSE655395 ICA655394:ICA655395 ILW655394:ILW655395 IVS655394:IVS655395 JFO655394:JFO655395 JPK655394:JPK655395 JZG655394:JZG655395 KJC655394:KJC655395 KSY655394:KSY655395 LCU655394:LCU655395 LMQ655394:LMQ655395 LWM655394:LWM655395 MGI655394:MGI655395 MQE655394:MQE655395 NAA655394:NAA655395 NJW655394:NJW655395 NTS655394:NTS655395 ODO655394:ODO655395 ONK655394:ONK655395 OXG655394:OXG655395 PHC655394:PHC655395 PQY655394:PQY655395 QAU655394:QAU655395 QKQ655394:QKQ655395 QUM655394:QUM655395 REI655394:REI655395 ROE655394:ROE655395 RYA655394:RYA655395 SHW655394:SHW655395 SRS655394:SRS655395 TBO655394:TBO655395 TLK655394:TLK655395 TVG655394:TVG655395 UFC655394:UFC655395 UOY655394:UOY655395 UYU655394:UYU655395 VIQ655394:VIQ655395 VSM655394:VSM655395 WCI655394:WCI655395 WME655394:WME655395 WWA655394:WWA655395 Z786466:Z786467 JO720930:JO720931 TK720930:TK720931 ADG720930:ADG720931 ANC720930:ANC720931 AWY720930:AWY720931 BGU720930:BGU720931 BQQ720930:BQQ720931 CAM720930:CAM720931 CKI720930:CKI720931 CUE720930:CUE720931 DEA720930:DEA720931 DNW720930:DNW720931 DXS720930:DXS720931 EHO720930:EHO720931 ERK720930:ERK720931 FBG720930:FBG720931 FLC720930:FLC720931 FUY720930:FUY720931 GEU720930:GEU720931 GOQ720930:GOQ720931 GYM720930:GYM720931 HII720930:HII720931 HSE720930:HSE720931 ICA720930:ICA720931 ILW720930:ILW720931 IVS720930:IVS720931 JFO720930:JFO720931 JPK720930:JPK720931 JZG720930:JZG720931 KJC720930:KJC720931 KSY720930:KSY720931 LCU720930:LCU720931 LMQ720930:LMQ720931 LWM720930:LWM720931 MGI720930:MGI720931 MQE720930:MQE720931 NAA720930:NAA720931 NJW720930:NJW720931 NTS720930:NTS720931 ODO720930:ODO720931 ONK720930:ONK720931 OXG720930:OXG720931 PHC720930:PHC720931 PQY720930:PQY720931 QAU720930:QAU720931 QKQ720930:QKQ720931 QUM720930:QUM720931 REI720930:REI720931 ROE720930:ROE720931 RYA720930:RYA720931 SHW720930:SHW720931 SRS720930:SRS720931 TBO720930:TBO720931 TLK720930:TLK720931 TVG720930:TVG720931 UFC720930:UFC720931 UOY720930:UOY720931 UYU720930:UYU720931 VIQ720930:VIQ720931 VSM720930:VSM720931 WCI720930:WCI720931 WME720930:WME720931 WWA720930:WWA720931 Z852002:Z852003 JO786466:JO786467 TK786466:TK786467 ADG786466:ADG786467 ANC786466:ANC786467 AWY786466:AWY786467 BGU786466:BGU786467 BQQ786466:BQQ786467 CAM786466:CAM786467 CKI786466:CKI786467 CUE786466:CUE786467 DEA786466:DEA786467 DNW786466:DNW786467 DXS786466:DXS786467 EHO786466:EHO786467 ERK786466:ERK786467 FBG786466:FBG786467 FLC786466:FLC786467 FUY786466:FUY786467 GEU786466:GEU786467 GOQ786466:GOQ786467 GYM786466:GYM786467 HII786466:HII786467 HSE786466:HSE786467 ICA786466:ICA786467 ILW786466:ILW786467 IVS786466:IVS786467 JFO786466:JFO786467 JPK786466:JPK786467 JZG786466:JZG786467 KJC786466:KJC786467 KSY786466:KSY786467 LCU786466:LCU786467 LMQ786466:LMQ786467 LWM786466:LWM786467 MGI786466:MGI786467 MQE786466:MQE786467 NAA786466:NAA786467 NJW786466:NJW786467 NTS786466:NTS786467 ODO786466:ODO786467 ONK786466:ONK786467 OXG786466:OXG786467 PHC786466:PHC786467 PQY786466:PQY786467 QAU786466:QAU786467 QKQ786466:QKQ786467 QUM786466:QUM786467 REI786466:REI786467 ROE786466:ROE786467 RYA786466:RYA786467 SHW786466:SHW786467 SRS786466:SRS786467 TBO786466:TBO786467 TLK786466:TLK786467 TVG786466:TVG786467 UFC786466:UFC786467 UOY786466:UOY786467 UYU786466:UYU786467 VIQ786466:VIQ786467 VSM786466:VSM786467 WCI786466:WCI786467 WME786466:WME786467 WWA786466:WWA786467 Z917538:Z917539 JO852002:JO852003 TK852002:TK852003 ADG852002:ADG852003 ANC852002:ANC852003 AWY852002:AWY852003 BGU852002:BGU852003 BQQ852002:BQQ852003 CAM852002:CAM852003 CKI852002:CKI852003 CUE852002:CUE852003 DEA852002:DEA852003 DNW852002:DNW852003 DXS852002:DXS852003 EHO852002:EHO852003 ERK852002:ERK852003 FBG852002:FBG852003 FLC852002:FLC852003 FUY852002:FUY852003 GEU852002:GEU852003 GOQ852002:GOQ852003 GYM852002:GYM852003 HII852002:HII852003 HSE852002:HSE852003 ICA852002:ICA852003 ILW852002:ILW852003 IVS852002:IVS852003 JFO852002:JFO852003 JPK852002:JPK852003 JZG852002:JZG852003 KJC852002:KJC852003 KSY852002:KSY852003 LCU852002:LCU852003 LMQ852002:LMQ852003 LWM852002:LWM852003 MGI852002:MGI852003 MQE852002:MQE852003 NAA852002:NAA852003 NJW852002:NJW852003 NTS852002:NTS852003 ODO852002:ODO852003 ONK852002:ONK852003 OXG852002:OXG852003 PHC852002:PHC852003 PQY852002:PQY852003 QAU852002:QAU852003 QKQ852002:QKQ852003 QUM852002:QUM852003 REI852002:REI852003 ROE852002:ROE852003 RYA852002:RYA852003 SHW852002:SHW852003 SRS852002:SRS852003 TBO852002:TBO852003 TLK852002:TLK852003 TVG852002:TVG852003 UFC852002:UFC852003 UOY852002:UOY852003 UYU852002:UYU852003 VIQ852002:VIQ852003 VSM852002:VSM852003 WCI852002:WCI852003 WME852002:WME852003 WWA852002:WWA852003 Z983074:Z983075 JO917538:JO917539 TK917538:TK917539 ADG917538:ADG917539 ANC917538:ANC917539 AWY917538:AWY917539 BGU917538:BGU917539 BQQ917538:BQQ917539 CAM917538:CAM917539 CKI917538:CKI917539 CUE917538:CUE917539 DEA917538:DEA917539 DNW917538:DNW917539 DXS917538:DXS917539 EHO917538:EHO917539 ERK917538:ERK917539 FBG917538:FBG917539 FLC917538:FLC917539 FUY917538:FUY917539 GEU917538:GEU917539 GOQ917538:GOQ917539 GYM917538:GYM917539 HII917538:HII917539 HSE917538:HSE917539 ICA917538:ICA917539 ILW917538:ILW917539 IVS917538:IVS917539 JFO917538:JFO917539 JPK917538:JPK917539 JZG917538:JZG917539 KJC917538:KJC917539 KSY917538:KSY917539 LCU917538:LCU917539 LMQ917538:LMQ917539 LWM917538:LWM917539 MGI917538:MGI917539 MQE917538:MQE917539 NAA917538:NAA917539 NJW917538:NJW917539 NTS917538:NTS917539 ODO917538:ODO917539 ONK917538:ONK917539 OXG917538:OXG917539 PHC917538:PHC917539 PQY917538:PQY917539 QAU917538:QAU917539 QKQ917538:QKQ917539 QUM917538:QUM917539 REI917538:REI917539 ROE917538:ROE917539 RYA917538:RYA917539 SHW917538:SHW917539 SRS917538:SRS917539 TBO917538:TBO917539 TLK917538:TLK917539 TVG917538:TVG917539 UFC917538:UFC917539 UOY917538:UOY917539 UYU917538:UYU917539 VIQ917538:VIQ917539 VSM917538:VSM917539 WCI917538:WCI917539 WME917538:WME917539 WWA917538:WWA917539 Z24 JO983074:JO983075 TK983074:TK983075 ADG983074:ADG983075 ANC983074:ANC983075 AWY983074:AWY983075 BGU983074:BGU983075 BQQ983074:BQQ983075 CAM983074:CAM983075 CKI983074:CKI983075 CUE983074:CUE983075 DEA983074:DEA983075 DNW983074:DNW983075 DXS983074:DXS983075 EHO983074:EHO983075 ERK983074:ERK983075 FBG983074:FBG983075 FLC983074:FLC983075 FUY983074:FUY983075 GEU983074:GEU983075 GOQ983074:GOQ983075 GYM983074:GYM983075 HII983074:HII983075 HSE983074:HSE983075 ICA983074:ICA983075 ILW983074:ILW983075 IVS983074:IVS983075 JFO983074:JFO983075 JPK983074:JPK983075 JZG983074:JZG983075 KJC983074:KJC983075 KSY983074:KSY983075 LCU983074:LCU983075 LMQ983074:LMQ983075 LWM983074:LWM983075 MGI983074:MGI983075 MQE983074:MQE983075 NAA983074:NAA983075 NJW983074:NJW983075 NTS983074:NTS983075 ODO983074:ODO983075 ONK983074:ONK983075 OXG983074:OXG983075 PHC983074:PHC983075 PQY983074:PQY983075 QAU983074:QAU983075 QKQ983074:QKQ983075 QUM983074:QUM983075 REI983074:REI983075 ROE983074:ROE983075 RYA983074:RYA983075 SHW983074:SHW983075 SRS983074:SRS983075 TBO983074:TBO983075 TLK983074:TLK983075 TVG983074:TVG983075 UFC983074:UFC983075 UOY983074:UOY983075 UYU983074:UYU983075 VIQ983074:VIQ983075 VSM983074:VSM983075 WCI983074:WCI983075 WME983074:WME983075 Z65570:Z65571 WMC24:WMC25 WCG24:WCG25 VSK24:VSK25 VIO24:VIO25 UYS24:UYS25 UOW24:UOW25 UFA24:UFA25 TVE24:TVE25 TLI24:TLI25 TBM24:TBM25 SRQ24:SRQ25 SHU24:SHU25 RXY24:RXY25 ROC24:ROC25 REG24:REG25 QUK24:QUK25 QKO24:QKO25 QAS24:QAS25 PQW24:PQW25 PHA24:PHA25 OXE24:OXE25 ONI24:ONI25 ODM24:ODM25 NTQ24:NTQ25 NJU24:NJU25 MZY24:MZY25 MQC24:MQC25 MGG24:MGG25 LWK24:LWK25 LMO24:LMO25 LCS24:LCS25 KSW24:KSW25 KJA24:KJA25 JZE24:JZE25 JPI24:JPI25 JFM24:JFM25 IVQ24:IVQ25 ILU24:ILU25 IBY24:IBY25 HSC24:HSC25 HIG24:HIG25 GYK24:GYK25 GOO24:GOO25 GES24:GES25 FUW24:FUW25 FLA24:FLA25 FBE24:FBE25 ERI24:ERI25 EHM24:EHM25 DXQ24:DXQ25 DNU24:DNU25 DDY24:DDY25 CUC24:CUC25 CKG24:CKG25 CAK24:CAK25 BQO24:BQO25 BGS24:BGS25 AWW24:AWW25 ANA24:ANA25 ADE24:ADE25 TI24:TI25 JM24:JM25 X24:X25 WVY24:WVY25 VIX29 VST29 WCP29 WML29 WWH29 JV29 TR29 ADN29 ANJ29 AXF29 BHB29 BQX29 CAT29 CKP29 CUL29 DEH29 DOD29 DXZ29 EHV29 ERR29 FBN29 FLJ29 FVF29 GFB29 GOX29 GYT29 HIP29 HSL29 ICH29 IMD29 IVZ29 JFV29 JPR29 JZN29 KJJ29 KTF29 LDB29 LMX29 LWT29 MGP29 MQL29 NAH29 NKD29 NTZ29 ODV29 ONR29 OXN29 PHJ29 PRF29 QBB29 QKX29 QUT29 REP29 ROL29 RYH29 SID29 SRZ29 TBV29 TLR29 TVN29 UFJ29 UPF29 UZB29 Z29 WWF29:WWF30 WMJ29:WMJ30 WCN29:WCN30 VSR29:VSR30 VIV29:VIV30 UYZ29:UYZ30 UPD29:UPD30 UFH29:UFH30 TVL29:TVL30 TLP29:TLP30 TBT29:TBT30 SRX29:SRX30 SIB29:SIB30 RYF29:RYF30 ROJ29:ROJ30 REN29:REN30 QUR29:QUR30 QKV29:QKV30 QAZ29:QAZ30 PRD29:PRD30 PHH29:PHH30 OXL29:OXL30 ONP29:ONP30 ODT29:ODT30 NTX29:NTX30 NKB29:NKB30 NAF29:NAF30 MQJ29:MQJ30 MGN29:MGN30 LWR29:LWR30 LMV29:LMV30 LCZ29:LCZ30 KTD29:KTD30 KJH29:KJH30 JZL29:JZL30 JPP29:JPP30 JFT29:JFT30 IVX29:IVX30 IMB29:IMB30 ICF29:ICF30 HSJ29:HSJ30 HIN29:HIN30 GYR29:GYR30 GOV29:GOV30 GEZ29:GEZ30 FVD29:FVD30 FLH29:FLH30 FBL29:FBL30 ERP29:ERP30 EHT29:EHT30 DXX29:DXX30 DOB29:DOB30 DEF29:DEF30 CUJ29:CUJ30 CKN29:CKN30 CAR29:CAR30 BQV29:BQV30 BGZ29:BGZ30 AXD29:AXD30 ANH29:ANH30 ADL29:ADL30 TP29:TP30 JT29:JT30 X29:X30 VIX34 VST34 WCP34 WML34 WWH34 JV34 TR34 ADN34 ANJ34 AXF34 BHB34 BQX34 CAT34 CKP34 CUL34 DEH34 DOD34 DXZ34 EHV34 ERR34 FBN34 FLJ34 FVF34 GFB34 GOX34 GYT34 HIP34 HSL34 ICH34 IMD34 IVZ34 JFV34 JPR34 JZN34 KJJ34 KTF34 LDB34 LMX34 LWT34 MGP34 MQL34 NAH34 NKD34 NTZ34 ODV34 ONR34 OXN34 PHJ34 PRF34 QBB34 QKX34 QUT34 REP34 ROL34 RYH34 SID34 SRZ34 TBV34 TLR34 TVN34 UFJ34 UPF34 UZB34 Z34 WWF34:WWF35 WMJ34:WMJ35 WCN34:WCN35 VSR34:VSR35 VIV34:VIV35 UYZ34:UYZ35 UPD34:UPD35 UFH34:UFH35 TVL34:TVL35 TLP34:TLP35 TBT34:TBT35 SRX34:SRX35 SIB34:SIB35 RYF34:RYF35 ROJ34:ROJ35 REN34:REN35 QUR34:QUR35 QKV34:QKV35 QAZ34:QAZ35 PRD34:PRD35 PHH34:PHH35 OXL34:OXL35 ONP34:ONP35 ODT34:ODT35 NTX34:NTX35 NKB34:NKB35 NAF34:NAF35 MQJ34:MQJ35 MGN34:MGN35 LWR34:LWR35 LMV34:LMV35 LCZ34:LCZ35 KTD34:KTD35 KJH34:KJH35 JZL34:JZL35 JPP34:JPP35 JFT34:JFT35 IVX34:IVX35 IMB34:IMB35 ICF34:ICF35 HSJ34:HSJ35 HIN34:HIN35 GYR34:GYR35 GOV34:GOV35 GEZ34:GEZ35 FVD34:FVD35 FLH34:FLH35 FBL34:FBL35 ERP34:ERP35 EHT34:EHT35 DXX34:DXX35 DOB34:DOB35 DEF34:DEF35 CUJ34:CUJ35 CKN34:CKN35 CAR34:CAR35 BQV34:BQV35 BGZ34:BGZ35 AXD34:AXD35 ANH34:ANH35 ADL34:ADL35 TP34:TP35 JT34:JT35 X34:X35 VIX39 VST39 WCP39 WML39 WWH39 JV39 TR39 ADN39 ANJ39 AXF39 BHB39 BQX39 CAT39 CKP39 CUL39 DEH39 DOD39 DXZ39 EHV39 ERR39 FBN39 FLJ39 FVF39 GFB39 GOX39 GYT39 HIP39 HSL39 ICH39 IMD39 IVZ39 JFV39 JPR39 JZN39 KJJ39 KTF39 LDB39 LMX39 LWT39 MGP39 MQL39 NAH39 NKD39 NTZ39 ODV39 ONR39 OXN39 PHJ39 PRF39 QBB39 QKX39 QUT39 REP39 ROL39 RYH39 SID39 SRZ39 TBV39 TLR39 TVN39 UFJ39 UPF39 UZB39 Z39 WWF39:WWF40 WMJ39:WMJ40 WCN39:WCN40 VSR39:VSR40 VIV39:VIV40 UYZ39:UYZ40 UPD39:UPD40 UFH39:UFH40 TVL39:TVL40 TLP39:TLP40 TBT39:TBT40 SRX39:SRX40 SIB39:SIB40 RYF39:RYF40 ROJ39:ROJ40 REN39:REN40 QUR39:QUR40 QKV39:QKV40 QAZ39:QAZ40 PRD39:PRD40 PHH39:PHH40 OXL39:OXL40 ONP39:ONP40 ODT39:ODT40 NTX39:NTX40 NKB39:NKB40 NAF39:NAF40 MQJ39:MQJ40 MGN39:MGN40 LWR39:LWR40 LMV39:LMV40 LCZ39:LCZ40 KTD39:KTD40 KJH39:KJH40 JZL39:JZL40 JPP39:JPP40 JFT39:JFT40 IVX39:IVX40 IMB39:IMB40 ICF39:ICF40 HSJ39:HSJ40 HIN39:HIN40 GYR39:GYR40 GOV39:GOV40 GEZ39:GEZ40 FVD39:FVD40 FLH39:FLH40 FBL39:FBL40 ERP39:ERP40 EHT39:EHT40 DXX39:DXX40 DOB39:DOB40 DEF39:DEF40 CUJ39:CUJ40 CKN39:CKN40 CAR39:CAR40 BQV39:BQV40 BGZ39:BGZ40 AXD39:AXD40 ANH39:ANH40 ADL39:ADL40 TP39:TP40 JT39:JT40 X39:X40"/>
    <dataValidation type="textLength" operator="lessThanOrEqual" allowBlank="1" showInputMessage="1" showErrorMessage="1" errorTitle="Ошибка" error="Допускается ввод не более 900 символов!" prompt="Укажите поставщика" sqref="WVN983075 M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M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M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M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M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M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M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M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M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M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M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M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M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M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M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formula1>900</formula1>
    </dataValidation>
    <dataValidation type="list" allowBlank="1" showInputMessage="1" showErrorMessage="1" errorTitle="Ошибка" error="Выберите значение из списка" prompt="Выберите значение из списка" sqref="M24 M29 M34 M39">
      <formula1>kind_of_heat_transfer</formula1>
    </dataValidation>
    <dataValidation type="decimal" allowBlank="1" showErrorMessage="1" errorTitle="Ошибка" error="Допускается ввод только действительных чисел!" sqref="O24:P24 O29:P29 O34:P34 O39:P39">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sheetPr codeName="List05_10">
    <tabColor theme="0" tint="-0.249977111117893"/>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208</v>
      </c>
    </row>
    <row r="2" spans="1:10">
      <c r="F2" s="1" t="s">
        <v>490</v>
      </c>
      <c r="G2" s="1"/>
      <c r="H2" s="1"/>
    </row>
    <row r="3" spans="1:10" ht="3" customHeight="1"/>
    <row r="4" spans="1:10">
      <c r="F4" s="1" t="s">
        <v>453</v>
      </c>
      <c r="G4" s="1"/>
      <c r="H4" s="1"/>
      <c r="I4" s="1" t="s">
        <v>454</v>
      </c>
    </row>
    <row r="5" spans="1:10" ht="11.25" customHeight="1">
      <c r="F5" t="s">
        <v>91</v>
      </c>
      <c r="G5" t="s">
        <v>456</v>
      </c>
      <c r="H5" t="s">
        <v>441</v>
      </c>
      <c r="I5" s="1"/>
    </row>
    <row r="6" spans="1:10" ht="12" customHeight="1">
      <c r="F6" t="s">
        <v>92</v>
      </c>
      <c r="G6">
        <v>2</v>
      </c>
      <c r="H6">
        <v>3</v>
      </c>
      <c r="I6">
        <v>4</v>
      </c>
      <c r="J6">
        <v>4</v>
      </c>
    </row>
    <row r="7" spans="1:10">
      <c r="F7">
        <v>1</v>
      </c>
      <c r="G7" t="s">
        <v>491</v>
      </c>
      <c r="H7" t="str">
        <f>IF(dateCh="","",dateCh)</f>
        <v>30.11.2022</v>
      </c>
      <c r="I7" t="s">
        <v>492</v>
      </c>
    </row>
    <row r="8" spans="1:10">
      <c r="A8" s="1">
        <v>1</v>
      </c>
      <c r="F8" t="str">
        <f>"2." &amp;mergeValue(A8)</f>
        <v>2.1</v>
      </c>
      <c r="G8" t="s">
        <v>493</v>
      </c>
      <c r="I8" t="s">
        <v>588</v>
      </c>
    </row>
    <row r="9" spans="1:10">
      <c r="A9" s="1"/>
      <c r="F9" t="str">
        <f>"3." &amp;mergeValue(A9)</f>
        <v>3.1</v>
      </c>
      <c r="G9" t="s">
        <v>494</v>
      </c>
      <c r="I9" t="s">
        <v>586</v>
      </c>
    </row>
    <row r="10" spans="1:10">
      <c r="A10" s="1"/>
      <c r="F10" t="str">
        <f>"4."&amp;mergeValue(A10)</f>
        <v>4.1</v>
      </c>
      <c r="G10" t="s">
        <v>495</v>
      </c>
      <c r="H10" t="s">
        <v>457</v>
      </c>
    </row>
    <row r="11" spans="1:10">
      <c r="A11" s="1"/>
      <c r="B11" s="1">
        <v>1</v>
      </c>
      <c r="F11" t="str">
        <f>"4."&amp;mergeValue(A11) &amp;"."&amp;mergeValue(B11)</f>
        <v>4.1.1</v>
      </c>
      <c r="G11" t="s">
        <v>590</v>
      </c>
      <c r="H11" t="str">
        <f>IF(region_name="","",region_name)</f>
        <v>Ленинградская область</v>
      </c>
      <c r="I11" t="s">
        <v>498</v>
      </c>
    </row>
    <row r="12" spans="1:10">
      <c r="A12" s="1"/>
      <c r="B12" s="1"/>
      <c r="C12" s="1">
        <v>1</v>
      </c>
      <c r="F12" t="str">
        <f>"4."&amp;mergeValue(A12) &amp;"."&amp;mergeValue(B12)&amp;"."&amp;mergeValue(C12)</f>
        <v>4.1.1.1</v>
      </c>
      <c r="G12" t="s">
        <v>496</v>
      </c>
      <c r="I12" t="s">
        <v>499</v>
      </c>
    </row>
    <row r="13" spans="1:10" ht="39" customHeight="1">
      <c r="A13" s="1"/>
      <c r="B13" s="1"/>
      <c r="C13" s="1"/>
      <c r="D13">
        <v>1</v>
      </c>
      <c r="F13" t="str">
        <f>"4."&amp;mergeValue(A13) &amp;"."&amp;mergeValue(B13)&amp;"."&amp;mergeValue(C13)&amp;"."&amp;mergeValue(D13)</f>
        <v>4.1.1.1.1</v>
      </c>
      <c r="G13" t="s">
        <v>497</v>
      </c>
      <c r="I13" s="1" t="s">
        <v>589</v>
      </c>
    </row>
    <row r="14" spans="1:10">
      <c r="A14" s="1"/>
      <c r="B14" s="1"/>
      <c r="C14" s="1"/>
      <c r="G14" t="s">
        <v>4</v>
      </c>
      <c r="I14" s="1"/>
    </row>
    <row r="15" spans="1:10">
      <c r="A15" s="1"/>
      <c r="B15" s="1"/>
      <c r="G15" t="s">
        <v>402</v>
      </c>
    </row>
    <row r="16" spans="1:10">
      <c r="A16" s="1"/>
      <c r="G16" t="s">
        <v>505</v>
      </c>
    </row>
    <row r="17" spans="7:8">
      <c r="G17" t="s">
        <v>504</v>
      </c>
    </row>
    <row r="18" spans="7:8" ht="3" customHeight="1"/>
    <row r="19" spans="7:8" ht="15" customHeight="1">
      <c r="G19" s="1" t="s">
        <v>591</v>
      </c>
      <c r="H19" s="1"/>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sheetPr codeName="List06_10">
    <tabColor rgb="FFEAEBEE"/>
    <pageSetUpPr fitToPage="1"/>
  </sheetPr>
  <dimension ref="A1:AI34"/>
  <sheetViews>
    <sheetView showGridLines="0" topLeftCell="I4" workbookViewId="0"/>
  </sheetViews>
  <sheetFormatPr defaultColWidth="10.5703125" defaultRowHeight="15"/>
  <cols>
    <col min="1" max="6" width="10.5703125" hidden="1" customWidth="1"/>
    <col min="7" max="8" width="7" hidden="1" customWidth="1"/>
    <col min="9" max="11" width="3.7109375" customWidth="1"/>
    <col min="12" max="12" width="12.7109375" customWidth="1"/>
    <col min="13" max="13" width="47.42578125" customWidth="1"/>
    <col min="14" max="16" width="3.7109375" customWidth="1"/>
    <col min="17" max="17" width="23.7109375" customWidth="1"/>
    <col min="18" max="20" width="3.7109375" customWidth="1"/>
    <col min="21" max="21" width="23.7109375" customWidth="1"/>
    <col min="22" max="24" width="3.7109375" customWidth="1"/>
    <col min="25" max="27" width="23.7109375" customWidth="1"/>
    <col min="28" max="28" width="11.7109375" customWidth="1"/>
    <col min="29" max="29" width="3.7109375" customWidth="1"/>
    <col min="30" max="30" width="11.7109375" customWidth="1"/>
    <col min="31" max="31" width="8.5703125" hidden="1" customWidth="1"/>
    <col min="32" max="32" width="4.7109375" customWidth="1"/>
    <col min="33" max="33" width="115.7109375" customWidth="1"/>
    <col min="36" max="36" width="13.42578125" customWidth="1"/>
    <col min="247" max="254" width="0" hidden="1" customWidth="1"/>
    <col min="255" max="257" width="3.7109375" customWidth="1"/>
    <col min="258" max="258" width="12.7109375" customWidth="1"/>
    <col min="259" max="259" width="47.42578125" customWidth="1"/>
    <col min="260" max="260" width="5.5703125" customWidth="1"/>
    <col min="261" max="262" width="3.7109375" customWidth="1"/>
    <col min="263" max="263" width="22" customWidth="1"/>
    <col min="264" max="264" width="5.5703125" customWidth="1"/>
    <col min="265" max="266" width="3.7109375" customWidth="1"/>
    <col min="267" max="267" width="22" customWidth="1"/>
    <col min="268" max="268" width="5.5703125" customWidth="1"/>
    <col min="269" max="270" width="3.7109375" customWidth="1"/>
    <col min="271" max="271" width="22" customWidth="1"/>
    <col min="272" max="273" width="15.7109375"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282" max="282" width="13.42578125" customWidth="1"/>
    <col min="503" max="510" width="0" hidden="1" customWidth="1"/>
    <col min="511" max="513" width="3.7109375" customWidth="1"/>
    <col min="514" max="514" width="12.7109375" customWidth="1"/>
    <col min="515" max="515" width="47.42578125" customWidth="1"/>
    <col min="516" max="516" width="5.5703125" customWidth="1"/>
    <col min="517" max="518" width="3.7109375" customWidth="1"/>
    <col min="519" max="519" width="22" customWidth="1"/>
    <col min="520" max="520" width="5.5703125" customWidth="1"/>
    <col min="521" max="522" width="3.7109375" customWidth="1"/>
    <col min="523" max="523" width="22" customWidth="1"/>
    <col min="524" max="524" width="5.5703125" customWidth="1"/>
    <col min="525" max="526" width="3.7109375" customWidth="1"/>
    <col min="527" max="527" width="22" customWidth="1"/>
    <col min="528" max="529" width="15.7109375"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538" max="538" width="13.42578125" customWidth="1"/>
    <col min="759" max="766" width="0" hidden="1" customWidth="1"/>
    <col min="767" max="769" width="3.7109375" customWidth="1"/>
    <col min="770" max="770" width="12.7109375" customWidth="1"/>
    <col min="771" max="771" width="47.42578125" customWidth="1"/>
    <col min="772" max="772" width="5.5703125" customWidth="1"/>
    <col min="773" max="774" width="3.7109375" customWidth="1"/>
    <col min="775" max="775" width="22" customWidth="1"/>
    <col min="776" max="776" width="5.5703125" customWidth="1"/>
    <col min="777" max="778" width="3.7109375" customWidth="1"/>
    <col min="779" max="779" width="22" customWidth="1"/>
    <col min="780" max="780" width="5.5703125" customWidth="1"/>
    <col min="781" max="782" width="3.7109375" customWidth="1"/>
    <col min="783" max="783" width="22" customWidth="1"/>
    <col min="784" max="785" width="15.7109375"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794" max="794" width="13.42578125" customWidth="1"/>
    <col min="1015" max="1022" width="0" hidden="1" customWidth="1"/>
    <col min="1023" max="1025" width="3.7109375" customWidth="1"/>
    <col min="1026" max="1026" width="12.7109375" customWidth="1"/>
    <col min="1027" max="1027" width="47.42578125" customWidth="1"/>
    <col min="1028" max="1028" width="5.5703125" customWidth="1"/>
    <col min="1029" max="1030" width="3.7109375" customWidth="1"/>
    <col min="1031" max="1031" width="22" customWidth="1"/>
    <col min="1032" max="1032" width="5.5703125" customWidth="1"/>
    <col min="1033" max="1034" width="3.7109375" customWidth="1"/>
    <col min="1035" max="1035" width="22" customWidth="1"/>
    <col min="1036" max="1036" width="5.5703125" customWidth="1"/>
    <col min="1037" max="1038" width="3.7109375" customWidth="1"/>
    <col min="1039" max="1039" width="22" customWidth="1"/>
    <col min="1040" max="1041" width="15.7109375"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050" max="1050" width="13.42578125" customWidth="1"/>
    <col min="1271" max="1278" width="0" hidden="1" customWidth="1"/>
    <col min="1279" max="1281" width="3.7109375" customWidth="1"/>
    <col min="1282" max="1282" width="12.7109375" customWidth="1"/>
    <col min="1283" max="1283" width="47.42578125" customWidth="1"/>
    <col min="1284" max="1284" width="5.5703125" customWidth="1"/>
    <col min="1285" max="1286" width="3.7109375" customWidth="1"/>
    <col min="1287" max="1287" width="22" customWidth="1"/>
    <col min="1288" max="1288" width="5.5703125" customWidth="1"/>
    <col min="1289" max="1290" width="3.7109375" customWidth="1"/>
    <col min="1291" max="1291" width="22" customWidth="1"/>
    <col min="1292" max="1292" width="5.5703125" customWidth="1"/>
    <col min="1293" max="1294" width="3.7109375" customWidth="1"/>
    <col min="1295" max="1295" width="22" customWidth="1"/>
    <col min="1296" max="1297" width="15.7109375"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306" max="1306" width="13.42578125" customWidth="1"/>
    <col min="1527" max="1534" width="0" hidden="1" customWidth="1"/>
    <col min="1535" max="1537" width="3.7109375" customWidth="1"/>
    <col min="1538" max="1538" width="12.7109375" customWidth="1"/>
    <col min="1539" max="1539" width="47.42578125" customWidth="1"/>
    <col min="1540" max="1540" width="5.5703125" customWidth="1"/>
    <col min="1541" max="1542" width="3.7109375" customWidth="1"/>
    <col min="1543" max="1543" width="22" customWidth="1"/>
    <col min="1544" max="1544" width="5.5703125" customWidth="1"/>
    <col min="1545" max="1546" width="3.7109375" customWidth="1"/>
    <col min="1547" max="1547" width="22" customWidth="1"/>
    <col min="1548" max="1548" width="5.5703125" customWidth="1"/>
    <col min="1549" max="1550" width="3.7109375" customWidth="1"/>
    <col min="1551" max="1551" width="22" customWidth="1"/>
    <col min="1552" max="1553" width="15.7109375"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562" max="1562" width="13.42578125" customWidth="1"/>
    <col min="1783" max="1790" width="0" hidden="1" customWidth="1"/>
    <col min="1791" max="1793" width="3.7109375" customWidth="1"/>
    <col min="1794" max="1794" width="12.7109375" customWidth="1"/>
    <col min="1795" max="1795" width="47.42578125" customWidth="1"/>
    <col min="1796" max="1796" width="5.5703125" customWidth="1"/>
    <col min="1797" max="1798" width="3.7109375" customWidth="1"/>
    <col min="1799" max="1799" width="22" customWidth="1"/>
    <col min="1800" max="1800" width="5.5703125" customWidth="1"/>
    <col min="1801" max="1802" width="3.7109375" customWidth="1"/>
    <col min="1803" max="1803" width="22" customWidth="1"/>
    <col min="1804" max="1804" width="5.5703125" customWidth="1"/>
    <col min="1805" max="1806" width="3.7109375" customWidth="1"/>
    <col min="1807" max="1807" width="22" customWidth="1"/>
    <col min="1808" max="1809" width="15.7109375"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1818" max="1818" width="13.42578125" customWidth="1"/>
    <col min="2039" max="2046" width="0" hidden="1" customWidth="1"/>
    <col min="2047" max="2049" width="3.7109375" customWidth="1"/>
    <col min="2050" max="2050" width="12.7109375" customWidth="1"/>
    <col min="2051" max="2051" width="47.42578125" customWidth="1"/>
    <col min="2052" max="2052" width="5.5703125" customWidth="1"/>
    <col min="2053" max="2054" width="3.7109375" customWidth="1"/>
    <col min="2055" max="2055" width="22" customWidth="1"/>
    <col min="2056" max="2056" width="5.5703125" customWidth="1"/>
    <col min="2057" max="2058" width="3.7109375" customWidth="1"/>
    <col min="2059" max="2059" width="22" customWidth="1"/>
    <col min="2060" max="2060" width="5.5703125" customWidth="1"/>
    <col min="2061" max="2062" width="3.7109375" customWidth="1"/>
    <col min="2063" max="2063" width="22" customWidth="1"/>
    <col min="2064" max="2065" width="15.7109375"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074" max="2074" width="13.42578125" customWidth="1"/>
    <col min="2295" max="2302" width="0" hidden="1" customWidth="1"/>
    <col min="2303" max="2305" width="3.7109375" customWidth="1"/>
    <col min="2306" max="2306" width="12.7109375" customWidth="1"/>
    <col min="2307" max="2307" width="47.42578125" customWidth="1"/>
    <col min="2308" max="2308" width="5.5703125" customWidth="1"/>
    <col min="2309" max="2310" width="3.7109375" customWidth="1"/>
    <col min="2311" max="2311" width="22" customWidth="1"/>
    <col min="2312" max="2312" width="5.5703125" customWidth="1"/>
    <col min="2313" max="2314" width="3.7109375" customWidth="1"/>
    <col min="2315" max="2315" width="22" customWidth="1"/>
    <col min="2316" max="2316" width="5.5703125" customWidth="1"/>
    <col min="2317" max="2318" width="3.7109375" customWidth="1"/>
    <col min="2319" max="2319" width="22" customWidth="1"/>
    <col min="2320" max="2321" width="15.7109375"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330" max="2330" width="13.42578125" customWidth="1"/>
    <col min="2551" max="2558" width="0" hidden="1" customWidth="1"/>
    <col min="2559" max="2561" width="3.7109375" customWidth="1"/>
    <col min="2562" max="2562" width="12.7109375" customWidth="1"/>
    <col min="2563" max="2563" width="47.42578125" customWidth="1"/>
    <col min="2564" max="2564" width="5.5703125" customWidth="1"/>
    <col min="2565" max="2566" width="3.7109375" customWidth="1"/>
    <col min="2567" max="2567" width="22" customWidth="1"/>
    <col min="2568" max="2568" width="5.5703125" customWidth="1"/>
    <col min="2569" max="2570" width="3.7109375" customWidth="1"/>
    <col min="2571" max="2571" width="22" customWidth="1"/>
    <col min="2572" max="2572" width="5.5703125" customWidth="1"/>
    <col min="2573" max="2574" width="3.7109375" customWidth="1"/>
    <col min="2575" max="2575" width="22" customWidth="1"/>
    <col min="2576" max="2577" width="15.7109375"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586" max="2586" width="13.42578125" customWidth="1"/>
    <col min="2807" max="2814" width="0" hidden="1" customWidth="1"/>
    <col min="2815" max="2817" width="3.7109375" customWidth="1"/>
    <col min="2818" max="2818" width="12.7109375" customWidth="1"/>
    <col min="2819" max="2819" width="47.42578125" customWidth="1"/>
    <col min="2820" max="2820" width="5.5703125" customWidth="1"/>
    <col min="2821" max="2822" width="3.7109375" customWidth="1"/>
    <col min="2823" max="2823" width="22" customWidth="1"/>
    <col min="2824" max="2824" width="5.5703125" customWidth="1"/>
    <col min="2825" max="2826" width="3.7109375" customWidth="1"/>
    <col min="2827" max="2827" width="22" customWidth="1"/>
    <col min="2828" max="2828" width="5.5703125" customWidth="1"/>
    <col min="2829" max="2830" width="3.7109375" customWidth="1"/>
    <col min="2831" max="2831" width="22" customWidth="1"/>
    <col min="2832" max="2833" width="15.7109375"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2842" max="2842" width="13.42578125" customWidth="1"/>
    <col min="3063" max="3070" width="0" hidden="1" customWidth="1"/>
    <col min="3071" max="3073" width="3.7109375" customWidth="1"/>
    <col min="3074" max="3074" width="12.7109375" customWidth="1"/>
    <col min="3075" max="3075" width="47.42578125" customWidth="1"/>
    <col min="3076" max="3076" width="5.5703125" customWidth="1"/>
    <col min="3077" max="3078" width="3.7109375" customWidth="1"/>
    <col min="3079" max="3079" width="22" customWidth="1"/>
    <col min="3080" max="3080" width="5.5703125" customWidth="1"/>
    <col min="3081" max="3082" width="3.7109375" customWidth="1"/>
    <col min="3083" max="3083" width="22" customWidth="1"/>
    <col min="3084" max="3084" width="5.5703125" customWidth="1"/>
    <col min="3085" max="3086" width="3.7109375" customWidth="1"/>
    <col min="3087" max="3087" width="22" customWidth="1"/>
    <col min="3088" max="3089" width="15.7109375"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098" max="3098" width="13.42578125" customWidth="1"/>
    <col min="3319" max="3326" width="0" hidden="1" customWidth="1"/>
    <col min="3327" max="3329" width="3.7109375" customWidth="1"/>
    <col min="3330" max="3330" width="12.7109375" customWidth="1"/>
    <col min="3331" max="3331" width="47.42578125" customWidth="1"/>
    <col min="3332" max="3332" width="5.5703125" customWidth="1"/>
    <col min="3333" max="3334" width="3.7109375" customWidth="1"/>
    <col min="3335" max="3335" width="22" customWidth="1"/>
    <col min="3336" max="3336" width="5.5703125" customWidth="1"/>
    <col min="3337" max="3338" width="3.7109375" customWidth="1"/>
    <col min="3339" max="3339" width="22" customWidth="1"/>
    <col min="3340" max="3340" width="5.5703125" customWidth="1"/>
    <col min="3341" max="3342" width="3.7109375" customWidth="1"/>
    <col min="3343" max="3343" width="22" customWidth="1"/>
    <col min="3344" max="3345" width="15.7109375"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354" max="3354" width="13.42578125" customWidth="1"/>
    <col min="3575" max="3582" width="0" hidden="1" customWidth="1"/>
    <col min="3583" max="3585" width="3.7109375" customWidth="1"/>
    <col min="3586" max="3586" width="12.7109375" customWidth="1"/>
    <col min="3587" max="3587" width="47.42578125" customWidth="1"/>
    <col min="3588" max="3588" width="5.5703125" customWidth="1"/>
    <col min="3589" max="3590" width="3.7109375" customWidth="1"/>
    <col min="3591" max="3591" width="22" customWidth="1"/>
    <col min="3592" max="3592" width="5.5703125" customWidth="1"/>
    <col min="3593" max="3594" width="3.7109375" customWidth="1"/>
    <col min="3595" max="3595" width="22" customWidth="1"/>
    <col min="3596" max="3596" width="5.5703125" customWidth="1"/>
    <col min="3597" max="3598" width="3.7109375" customWidth="1"/>
    <col min="3599" max="3599" width="22" customWidth="1"/>
    <col min="3600" max="3601" width="15.7109375"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610" max="3610" width="13.42578125" customWidth="1"/>
    <col min="3831" max="3838" width="0" hidden="1" customWidth="1"/>
    <col min="3839" max="3841" width="3.7109375" customWidth="1"/>
    <col min="3842" max="3842" width="12.7109375" customWidth="1"/>
    <col min="3843" max="3843" width="47.42578125" customWidth="1"/>
    <col min="3844" max="3844" width="5.5703125" customWidth="1"/>
    <col min="3845" max="3846" width="3.7109375" customWidth="1"/>
    <col min="3847" max="3847" width="22" customWidth="1"/>
    <col min="3848" max="3848" width="5.5703125" customWidth="1"/>
    <col min="3849" max="3850" width="3.7109375" customWidth="1"/>
    <col min="3851" max="3851" width="22" customWidth="1"/>
    <col min="3852" max="3852" width="5.5703125" customWidth="1"/>
    <col min="3853" max="3854" width="3.7109375" customWidth="1"/>
    <col min="3855" max="3855" width="22" customWidth="1"/>
    <col min="3856" max="3857" width="15.7109375"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3866" max="3866" width="13.42578125" customWidth="1"/>
    <col min="4087" max="4094" width="0" hidden="1" customWidth="1"/>
    <col min="4095" max="4097" width="3.7109375" customWidth="1"/>
    <col min="4098" max="4098" width="12.7109375" customWidth="1"/>
    <col min="4099" max="4099" width="47.42578125" customWidth="1"/>
    <col min="4100" max="4100" width="5.5703125" customWidth="1"/>
    <col min="4101" max="4102" width="3.7109375" customWidth="1"/>
    <col min="4103" max="4103" width="22" customWidth="1"/>
    <col min="4104" max="4104" width="5.5703125" customWidth="1"/>
    <col min="4105" max="4106" width="3.7109375" customWidth="1"/>
    <col min="4107" max="4107" width="22" customWidth="1"/>
    <col min="4108" max="4108" width="5.5703125" customWidth="1"/>
    <col min="4109" max="4110" width="3.7109375" customWidth="1"/>
    <col min="4111" max="4111" width="22" customWidth="1"/>
    <col min="4112" max="4113" width="15.7109375"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122" max="4122" width="13.42578125" customWidth="1"/>
    <col min="4343" max="4350" width="0" hidden="1" customWidth="1"/>
    <col min="4351" max="4353" width="3.7109375" customWidth="1"/>
    <col min="4354" max="4354" width="12.7109375" customWidth="1"/>
    <col min="4355" max="4355" width="47.42578125" customWidth="1"/>
    <col min="4356" max="4356" width="5.5703125" customWidth="1"/>
    <col min="4357" max="4358" width="3.7109375" customWidth="1"/>
    <col min="4359" max="4359" width="22" customWidth="1"/>
    <col min="4360" max="4360" width="5.5703125" customWidth="1"/>
    <col min="4361" max="4362" width="3.7109375" customWidth="1"/>
    <col min="4363" max="4363" width="22" customWidth="1"/>
    <col min="4364" max="4364" width="5.5703125" customWidth="1"/>
    <col min="4365" max="4366" width="3.7109375" customWidth="1"/>
    <col min="4367" max="4367" width="22" customWidth="1"/>
    <col min="4368" max="4369" width="15.7109375"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378" max="4378" width="13.42578125" customWidth="1"/>
    <col min="4599" max="4606" width="0" hidden="1" customWidth="1"/>
    <col min="4607" max="4609" width="3.7109375" customWidth="1"/>
    <col min="4610" max="4610" width="12.7109375" customWidth="1"/>
    <col min="4611" max="4611" width="47.42578125" customWidth="1"/>
    <col min="4612" max="4612" width="5.5703125" customWidth="1"/>
    <col min="4613" max="4614" width="3.7109375" customWidth="1"/>
    <col min="4615" max="4615" width="22" customWidth="1"/>
    <col min="4616" max="4616" width="5.5703125" customWidth="1"/>
    <col min="4617" max="4618" width="3.7109375" customWidth="1"/>
    <col min="4619" max="4619" width="22" customWidth="1"/>
    <col min="4620" max="4620" width="5.5703125" customWidth="1"/>
    <col min="4621" max="4622" width="3.7109375" customWidth="1"/>
    <col min="4623" max="4623" width="22" customWidth="1"/>
    <col min="4624" max="4625" width="15.7109375"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634" max="4634" width="13.42578125" customWidth="1"/>
    <col min="4855" max="4862" width="0" hidden="1" customWidth="1"/>
    <col min="4863" max="4865" width="3.7109375" customWidth="1"/>
    <col min="4866" max="4866" width="12.7109375" customWidth="1"/>
    <col min="4867" max="4867" width="47.42578125" customWidth="1"/>
    <col min="4868" max="4868" width="5.5703125" customWidth="1"/>
    <col min="4869" max="4870" width="3.7109375" customWidth="1"/>
    <col min="4871" max="4871" width="22" customWidth="1"/>
    <col min="4872" max="4872" width="5.5703125" customWidth="1"/>
    <col min="4873" max="4874" width="3.7109375" customWidth="1"/>
    <col min="4875" max="4875" width="22" customWidth="1"/>
    <col min="4876" max="4876" width="5.5703125" customWidth="1"/>
    <col min="4877" max="4878" width="3.7109375" customWidth="1"/>
    <col min="4879" max="4879" width="22" customWidth="1"/>
    <col min="4880" max="4881" width="15.7109375"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4890" max="4890" width="13.42578125" customWidth="1"/>
    <col min="5111" max="5118" width="0" hidden="1" customWidth="1"/>
    <col min="5119" max="5121" width="3.7109375" customWidth="1"/>
    <col min="5122" max="5122" width="12.7109375" customWidth="1"/>
    <col min="5123" max="5123" width="47.42578125" customWidth="1"/>
    <col min="5124" max="5124" width="5.5703125" customWidth="1"/>
    <col min="5125" max="5126" width="3.7109375" customWidth="1"/>
    <col min="5127" max="5127" width="22" customWidth="1"/>
    <col min="5128" max="5128" width="5.5703125" customWidth="1"/>
    <col min="5129" max="5130" width="3.7109375" customWidth="1"/>
    <col min="5131" max="5131" width="22" customWidth="1"/>
    <col min="5132" max="5132" width="5.5703125" customWidth="1"/>
    <col min="5133" max="5134" width="3.7109375" customWidth="1"/>
    <col min="5135" max="5135" width="22" customWidth="1"/>
    <col min="5136" max="5137" width="15.7109375"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146" max="5146" width="13.42578125" customWidth="1"/>
    <col min="5367" max="5374" width="0" hidden="1" customWidth="1"/>
    <col min="5375" max="5377" width="3.7109375" customWidth="1"/>
    <col min="5378" max="5378" width="12.7109375" customWidth="1"/>
    <col min="5379" max="5379" width="47.42578125" customWidth="1"/>
    <col min="5380" max="5380" width="5.5703125" customWidth="1"/>
    <col min="5381" max="5382" width="3.7109375" customWidth="1"/>
    <col min="5383" max="5383" width="22" customWidth="1"/>
    <col min="5384" max="5384" width="5.5703125" customWidth="1"/>
    <col min="5385" max="5386" width="3.7109375" customWidth="1"/>
    <col min="5387" max="5387" width="22" customWidth="1"/>
    <col min="5388" max="5388" width="5.5703125" customWidth="1"/>
    <col min="5389" max="5390" width="3.7109375" customWidth="1"/>
    <col min="5391" max="5391" width="22" customWidth="1"/>
    <col min="5392" max="5393" width="15.7109375"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402" max="5402" width="13.42578125" customWidth="1"/>
    <col min="5623" max="5630" width="0" hidden="1" customWidth="1"/>
    <col min="5631" max="5633" width="3.7109375" customWidth="1"/>
    <col min="5634" max="5634" width="12.7109375" customWidth="1"/>
    <col min="5635" max="5635" width="47.42578125" customWidth="1"/>
    <col min="5636" max="5636" width="5.5703125" customWidth="1"/>
    <col min="5637" max="5638" width="3.7109375" customWidth="1"/>
    <col min="5639" max="5639" width="22" customWidth="1"/>
    <col min="5640" max="5640" width="5.5703125" customWidth="1"/>
    <col min="5641" max="5642" width="3.7109375" customWidth="1"/>
    <col min="5643" max="5643" width="22" customWidth="1"/>
    <col min="5644" max="5644" width="5.5703125" customWidth="1"/>
    <col min="5645" max="5646" width="3.7109375" customWidth="1"/>
    <col min="5647" max="5647" width="22" customWidth="1"/>
    <col min="5648" max="5649" width="15.7109375"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658" max="5658" width="13.42578125" customWidth="1"/>
    <col min="5879" max="5886" width="0" hidden="1" customWidth="1"/>
    <col min="5887" max="5889" width="3.7109375" customWidth="1"/>
    <col min="5890" max="5890" width="12.7109375" customWidth="1"/>
    <col min="5891" max="5891" width="47.42578125" customWidth="1"/>
    <col min="5892" max="5892" width="5.5703125" customWidth="1"/>
    <col min="5893" max="5894" width="3.7109375" customWidth="1"/>
    <col min="5895" max="5895" width="22" customWidth="1"/>
    <col min="5896" max="5896" width="5.5703125" customWidth="1"/>
    <col min="5897" max="5898" width="3.7109375" customWidth="1"/>
    <col min="5899" max="5899" width="22" customWidth="1"/>
    <col min="5900" max="5900" width="5.5703125" customWidth="1"/>
    <col min="5901" max="5902" width="3.7109375" customWidth="1"/>
    <col min="5903" max="5903" width="22" customWidth="1"/>
    <col min="5904" max="5905" width="15.7109375"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5914" max="5914" width="13.42578125" customWidth="1"/>
    <col min="6135" max="6142" width="0" hidden="1" customWidth="1"/>
    <col min="6143" max="6145" width="3.7109375" customWidth="1"/>
    <col min="6146" max="6146" width="12.7109375" customWidth="1"/>
    <col min="6147" max="6147" width="47.42578125" customWidth="1"/>
    <col min="6148" max="6148" width="5.5703125" customWidth="1"/>
    <col min="6149" max="6150" width="3.7109375" customWidth="1"/>
    <col min="6151" max="6151" width="22" customWidth="1"/>
    <col min="6152" max="6152" width="5.5703125" customWidth="1"/>
    <col min="6153" max="6154" width="3.7109375" customWidth="1"/>
    <col min="6155" max="6155" width="22" customWidth="1"/>
    <col min="6156" max="6156" width="5.5703125" customWidth="1"/>
    <col min="6157" max="6158" width="3.7109375" customWidth="1"/>
    <col min="6159" max="6159" width="22" customWidth="1"/>
    <col min="6160" max="6161" width="15.7109375"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170" max="6170" width="13.42578125" customWidth="1"/>
    <col min="6391" max="6398" width="0" hidden="1" customWidth="1"/>
    <col min="6399" max="6401" width="3.7109375" customWidth="1"/>
    <col min="6402" max="6402" width="12.7109375" customWidth="1"/>
    <col min="6403" max="6403" width="47.42578125" customWidth="1"/>
    <col min="6404" max="6404" width="5.5703125" customWidth="1"/>
    <col min="6405" max="6406" width="3.7109375" customWidth="1"/>
    <col min="6407" max="6407" width="22" customWidth="1"/>
    <col min="6408" max="6408" width="5.5703125" customWidth="1"/>
    <col min="6409" max="6410" width="3.7109375" customWidth="1"/>
    <col min="6411" max="6411" width="22" customWidth="1"/>
    <col min="6412" max="6412" width="5.5703125" customWidth="1"/>
    <col min="6413" max="6414" width="3.7109375" customWidth="1"/>
    <col min="6415" max="6415" width="22" customWidth="1"/>
    <col min="6416" max="6417" width="15.7109375"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426" max="6426" width="13.42578125" customWidth="1"/>
    <col min="6647" max="6654" width="0" hidden="1" customWidth="1"/>
    <col min="6655" max="6657" width="3.7109375" customWidth="1"/>
    <col min="6658" max="6658" width="12.7109375" customWidth="1"/>
    <col min="6659" max="6659" width="47.42578125" customWidth="1"/>
    <col min="6660" max="6660" width="5.5703125" customWidth="1"/>
    <col min="6661" max="6662" width="3.7109375" customWidth="1"/>
    <col min="6663" max="6663" width="22" customWidth="1"/>
    <col min="6664" max="6664" width="5.5703125" customWidth="1"/>
    <col min="6665" max="6666" width="3.7109375" customWidth="1"/>
    <col min="6667" max="6667" width="22" customWidth="1"/>
    <col min="6668" max="6668" width="5.5703125" customWidth="1"/>
    <col min="6669" max="6670" width="3.7109375" customWidth="1"/>
    <col min="6671" max="6671" width="22" customWidth="1"/>
    <col min="6672" max="6673" width="15.7109375"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682" max="6682" width="13.42578125" customWidth="1"/>
    <col min="6903" max="6910" width="0" hidden="1" customWidth="1"/>
    <col min="6911" max="6913" width="3.7109375" customWidth="1"/>
    <col min="6914" max="6914" width="12.7109375" customWidth="1"/>
    <col min="6915" max="6915" width="47.42578125" customWidth="1"/>
    <col min="6916" max="6916" width="5.5703125" customWidth="1"/>
    <col min="6917" max="6918" width="3.7109375" customWidth="1"/>
    <col min="6919" max="6919" width="22" customWidth="1"/>
    <col min="6920" max="6920" width="5.5703125" customWidth="1"/>
    <col min="6921" max="6922" width="3.7109375" customWidth="1"/>
    <col min="6923" max="6923" width="22" customWidth="1"/>
    <col min="6924" max="6924" width="5.5703125" customWidth="1"/>
    <col min="6925" max="6926" width="3.7109375" customWidth="1"/>
    <col min="6927" max="6927" width="22" customWidth="1"/>
    <col min="6928" max="6929" width="15.7109375"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6938" max="6938" width="13.42578125" customWidth="1"/>
    <col min="7159" max="7166" width="0" hidden="1" customWidth="1"/>
    <col min="7167" max="7169" width="3.7109375" customWidth="1"/>
    <col min="7170" max="7170" width="12.7109375" customWidth="1"/>
    <col min="7171" max="7171" width="47.42578125" customWidth="1"/>
    <col min="7172" max="7172" width="5.5703125" customWidth="1"/>
    <col min="7173" max="7174" width="3.7109375" customWidth="1"/>
    <col min="7175" max="7175" width="22" customWidth="1"/>
    <col min="7176" max="7176" width="5.5703125" customWidth="1"/>
    <col min="7177" max="7178" width="3.7109375" customWidth="1"/>
    <col min="7179" max="7179" width="22" customWidth="1"/>
    <col min="7180" max="7180" width="5.5703125" customWidth="1"/>
    <col min="7181" max="7182" width="3.7109375" customWidth="1"/>
    <col min="7183" max="7183" width="22" customWidth="1"/>
    <col min="7184" max="7185" width="15.7109375"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194" max="7194" width="13.42578125" customWidth="1"/>
    <col min="7415" max="7422" width="0" hidden="1" customWidth="1"/>
    <col min="7423" max="7425" width="3.7109375" customWidth="1"/>
    <col min="7426" max="7426" width="12.7109375" customWidth="1"/>
    <col min="7427" max="7427" width="47.42578125" customWidth="1"/>
    <col min="7428" max="7428" width="5.5703125" customWidth="1"/>
    <col min="7429" max="7430" width="3.7109375" customWidth="1"/>
    <col min="7431" max="7431" width="22" customWidth="1"/>
    <col min="7432" max="7432" width="5.5703125" customWidth="1"/>
    <col min="7433" max="7434" width="3.7109375" customWidth="1"/>
    <col min="7435" max="7435" width="22" customWidth="1"/>
    <col min="7436" max="7436" width="5.5703125" customWidth="1"/>
    <col min="7437" max="7438" width="3.7109375" customWidth="1"/>
    <col min="7439" max="7439" width="22" customWidth="1"/>
    <col min="7440" max="7441" width="15.7109375"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450" max="7450" width="13.42578125" customWidth="1"/>
    <col min="7671" max="7678" width="0" hidden="1" customWidth="1"/>
    <col min="7679" max="7681" width="3.7109375" customWidth="1"/>
    <col min="7682" max="7682" width="12.7109375" customWidth="1"/>
    <col min="7683" max="7683" width="47.42578125" customWidth="1"/>
    <col min="7684" max="7684" width="5.5703125" customWidth="1"/>
    <col min="7685" max="7686" width="3.7109375" customWidth="1"/>
    <col min="7687" max="7687" width="22" customWidth="1"/>
    <col min="7688" max="7688" width="5.5703125" customWidth="1"/>
    <col min="7689" max="7690" width="3.7109375" customWidth="1"/>
    <col min="7691" max="7691" width="22" customWidth="1"/>
    <col min="7692" max="7692" width="5.5703125" customWidth="1"/>
    <col min="7693" max="7694" width="3.7109375" customWidth="1"/>
    <col min="7695" max="7695" width="22" customWidth="1"/>
    <col min="7696" max="7697" width="15.7109375"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706" max="7706" width="13.42578125" customWidth="1"/>
    <col min="7927" max="7934" width="0" hidden="1" customWidth="1"/>
    <col min="7935" max="7937" width="3.7109375" customWidth="1"/>
    <col min="7938" max="7938" width="12.7109375" customWidth="1"/>
    <col min="7939" max="7939" width="47.42578125" customWidth="1"/>
    <col min="7940" max="7940" width="5.5703125" customWidth="1"/>
    <col min="7941" max="7942" width="3.7109375" customWidth="1"/>
    <col min="7943" max="7943" width="22" customWidth="1"/>
    <col min="7944" max="7944" width="5.5703125" customWidth="1"/>
    <col min="7945" max="7946" width="3.7109375" customWidth="1"/>
    <col min="7947" max="7947" width="22" customWidth="1"/>
    <col min="7948" max="7948" width="5.5703125" customWidth="1"/>
    <col min="7949" max="7950" width="3.7109375" customWidth="1"/>
    <col min="7951" max="7951" width="22" customWidth="1"/>
    <col min="7952" max="7953" width="15.7109375"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7962" max="7962" width="13.42578125" customWidth="1"/>
    <col min="8183" max="8190" width="0" hidden="1" customWidth="1"/>
    <col min="8191" max="8193" width="3.7109375" customWidth="1"/>
    <col min="8194" max="8194" width="12.7109375" customWidth="1"/>
    <col min="8195" max="8195" width="47.42578125" customWidth="1"/>
    <col min="8196" max="8196" width="5.5703125" customWidth="1"/>
    <col min="8197" max="8198" width="3.7109375" customWidth="1"/>
    <col min="8199" max="8199" width="22" customWidth="1"/>
    <col min="8200" max="8200" width="5.5703125" customWidth="1"/>
    <col min="8201" max="8202" width="3.7109375" customWidth="1"/>
    <col min="8203" max="8203" width="22" customWidth="1"/>
    <col min="8204" max="8204" width="5.5703125" customWidth="1"/>
    <col min="8205" max="8206" width="3.7109375" customWidth="1"/>
    <col min="8207" max="8207" width="22" customWidth="1"/>
    <col min="8208" max="8209" width="15.7109375"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218" max="8218" width="13.42578125" customWidth="1"/>
    <col min="8439" max="8446" width="0" hidden="1" customWidth="1"/>
    <col min="8447" max="8449" width="3.7109375" customWidth="1"/>
    <col min="8450" max="8450" width="12.7109375" customWidth="1"/>
    <col min="8451" max="8451" width="47.42578125" customWidth="1"/>
    <col min="8452" max="8452" width="5.5703125" customWidth="1"/>
    <col min="8453" max="8454" width="3.7109375" customWidth="1"/>
    <col min="8455" max="8455" width="22" customWidth="1"/>
    <col min="8456" max="8456" width="5.5703125" customWidth="1"/>
    <col min="8457" max="8458" width="3.7109375" customWidth="1"/>
    <col min="8459" max="8459" width="22" customWidth="1"/>
    <col min="8460" max="8460" width="5.5703125" customWidth="1"/>
    <col min="8461" max="8462" width="3.7109375" customWidth="1"/>
    <col min="8463" max="8463" width="22" customWidth="1"/>
    <col min="8464" max="8465" width="15.7109375"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474" max="8474" width="13.42578125" customWidth="1"/>
    <col min="8695" max="8702" width="0" hidden="1" customWidth="1"/>
    <col min="8703" max="8705" width="3.7109375" customWidth="1"/>
    <col min="8706" max="8706" width="12.7109375" customWidth="1"/>
    <col min="8707" max="8707" width="47.42578125" customWidth="1"/>
    <col min="8708" max="8708" width="5.5703125" customWidth="1"/>
    <col min="8709" max="8710" width="3.7109375" customWidth="1"/>
    <col min="8711" max="8711" width="22" customWidth="1"/>
    <col min="8712" max="8712" width="5.5703125" customWidth="1"/>
    <col min="8713" max="8714" width="3.7109375" customWidth="1"/>
    <col min="8715" max="8715" width="22" customWidth="1"/>
    <col min="8716" max="8716" width="5.5703125" customWidth="1"/>
    <col min="8717" max="8718" width="3.7109375" customWidth="1"/>
    <col min="8719" max="8719" width="22" customWidth="1"/>
    <col min="8720" max="8721" width="15.7109375"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730" max="8730" width="13.42578125" customWidth="1"/>
    <col min="8951" max="8958" width="0" hidden="1" customWidth="1"/>
    <col min="8959" max="8961" width="3.7109375" customWidth="1"/>
    <col min="8962" max="8962" width="12.7109375" customWidth="1"/>
    <col min="8963" max="8963" width="47.42578125" customWidth="1"/>
    <col min="8964" max="8964" width="5.5703125" customWidth="1"/>
    <col min="8965" max="8966" width="3.7109375" customWidth="1"/>
    <col min="8967" max="8967" width="22" customWidth="1"/>
    <col min="8968" max="8968" width="5.5703125" customWidth="1"/>
    <col min="8969" max="8970" width="3.7109375" customWidth="1"/>
    <col min="8971" max="8971" width="22" customWidth="1"/>
    <col min="8972" max="8972" width="5.5703125" customWidth="1"/>
    <col min="8973" max="8974" width="3.7109375" customWidth="1"/>
    <col min="8975" max="8975" width="22" customWidth="1"/>
    <col min="8976" max="8977" width="15.7109375"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8986" max="8986" width="13.42578125" customWidth="1"/>
    <col min="9207" max="9214" width="0" hidden="1" customWidth="1"/>
    <col min="9215" max="9217" width="3.7109375" customWidth="1"/>
    <col min="9218" max="9218" width="12.7109375" customWidth="1"/>
    <col min="9219" max="9219" width="47.42578125" customWidth="1"/>
    <col min="9220" max="9220" width="5.5703125" customWidth="1"/>
    <col min="9221" max="9222" width="3.7109375" customWidth="1"/>
    <col min="9223" max="9223" width="22" customWidth="1"/>
    <col min="9224" max="9224" width="5.5703125" customWidth="1"/>
    <col min="9225" max="9226" width="3.7109375" customWidth="1"/>
    <col min="9227" max="9227" width="22" customWidth="1"/>
    <col min="9228" max="9228" width="5.5703125" customWidth="1"/>
    <col min="9229" max="9230" width="3.7109375" customWidth="1"/>
    <col min="9231" max="9231" width="22" customWidth="1"/>
    <col min="9232" max="9233" width="15.7109375"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242" max="9242" width="13.42578125" customWidth="1"/>
    <col min="9463" max="9470" width="0" hidden="1" customWidth="1"/>
    <col min="9471" max="9473" width="3.7109375" customWidth="1"/>
    <col min="9474" max="9474" width="12.7109375" customWidth="1"/>
    <col min="9475" max="9475" width="47.42578125" customWidth="1"/>
    <col min="9476" max="9476" width="5.5703125" customWidth="1"/>
    <col min="9477" max="9478" width="3.7109375" customWidth="1"/>
    <col min="9479" max="9479" width="22" customWidth="1"/>
    <col min="9480" max="9480" width="5.5703125" customWidth="1"/>
    <col min="9481" max="9482" width="3.7109375" customWidth="1"/>
    <col min="9483" max="9483" width="22" customWidth="1"/>
    <col min="9484" max="9484" width="5.5703125" customWidth="1"/>
    <col min="9485" max="9486" width="3.7109375" customWidth="1"/>
    <col min="9487" max="9487" width="22" customWidth="1"/>
    <col min="9488" max="9489" width="15.7109375"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498" max="9498" width="13.42578125" customWidth="1"/>
    <col min="9719" max="9726" width="0" hidden="1" customWidth="1"/>
    <col min="9727" max="9729" width="3.7109375" customWidth="1"/>
    <col min="9730" max="9730" width="12.7109375" customWidth="1"/>
    <col min="9731" max="9731" width="47.42578125" customWidth="1"/>
    <col min="9732" max="9732" width="5.5703125" customWidth="1"/>
    <col min="9733" max="9734" width="3.7109375" customWidth="1"/>
    <col min="9735" max="9735" width="22" customWidth="1"/>
    <col min="9736" max="9736" width="5.5703125" customWidth="1"/>
    <col min="9737" max="9738" width="3.7109375" customWidth="1"/>
    <col min="9739" max="9739" width="22" customWidth="1"/>
    <col min="9740" max="9740" width="5.5703125" customWidth="1"/>
    <col min="9741" max="9742" width="3.7109375" customWidth="1"/>
    <col min="9743" max="9743" width="22" customWidth="1"/>
    <col min="9744" max="9745" width="15.7109375"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754" max="9754" width="13.42578125" customWidth="1"/>
    <col min="9975" max="9982" width="0" hidden="1" customWidth="1"/>
    <col min="9983" max="9985" width="3.7109375" customWidth="1"/>
    <col min="9986" max="9986" width="12.7109375" customWidth="1"/>
    <col min="9987" max="9987" width="47.42578125" customWidth="1"/>
    <col min="9988" max="9988" width="5.5703125" customWidth="1"/>
    <col min="9989" max="9990" width="3.7109375" customWidth="1"/>
    <col min="9991" max="9991" width="22" customWidth="1"/>
    <col min="9992" max="9992" width="5.5703125" customWidth="1"/>
    <col min="9993" max="9994" width="3.7109375" customWidth="1"/>
    <col min="9995" max="9995" width="22" customWidth="1"/>
    <col min="9996" max="9996" width="5.5703125" customWidth="1"/>
    <col min="9997" max="9998" width="3.7109375" customWidth="1"/>
    <col min="9999" max="9999" width="22" customWidth="1"/>
    <col min="10000" max="10001" width="15.7109375"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010" max="10010" width="13.42578125" customWidth="1"/>
    <col min="10231" max="10238" width="0" hidden="1" customWidth="1"/>
    <col min="10239" max="10241" width="3.7109375" customWidth="1"/>
    <col min="10242" max="10242" width="12.7109375" customWidth="1"/>
    <col min="10243" max="10243" width="47.42578125" customWidth="1"/>
    <col min="10244" max="10244" width="5.5703125" customWidth="1"/>
    <col min="10245" max="10246" width="3.7109375" customWidth="1"/>
    <col min="10247" max="10247" width="22" customWidth="1"/>
    <col min="10248" max="10248" width="5.5703125" customWidth="1"/>
    <col min="10249" max="10250" width="3.7109375" customWidth="1"/>
    <col min="10251" max="10251" width="22" customWidth="1"/>
    <col min="10252" max="10252" width="5.5703125" customWidth="1"/>
    <col min="10253" max="10254" width="3.7109375" customWidth="1"/>
    <col min="10255" max="10255" width="22" customWidth="1"/>
    <col min="10256" max="10257" width="15.7109375"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266" max="10266" width="13.42578125" customWidth="1"/>
    <col min="10487" max="10494" width="0" hidden="1" customWidth="1"/>
    <col min="10495" max="10497" width="3.7109375" customWidth="1"/>
    <col min="10498" max="10498" width="12.7109375" customWidth="1"/>
    <col min="10499" max="10499" width="47.42578125" customWidth="1"/>
    <col min="10500" max="10500" width="5.5703125" customWidth="1"/>
    <col min="10501" max="10502" width="3.7109375" customWidth="1"/>
    <col min="10503" max="10503" width="22" customWidth="1"/>
    <col min="10504" max="10504" width="5.5703125" customWidth="1"/>
    <col min="10505" max="10506" width="3.7109375" customWidth="1"/>
    <col min="10507" max="10507" width="22" customWidth="1"/>
    <col min="10508" max="10508" width="5.5703125" customWidth="1"/>
    <col min="10509" max="10510" width="3.7109375" customWidth="1"/>
    <col min="10511" max="10511" width="22" customWidth="1"/>
    <col min="10512" max="10513" width="15.7109375"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522" max="10522" width="13.42578125" customWidth="1"/>
    <col min="10743" max="10750" width="0" hidden="1" customWidth="1"/>
    <col min="10751" max="10753" width="3.7109375" customWidth="1"/>
    <col min="10754" max="10754" width="12.7109375" customWidth="1"/>
    <col min="10755" max="10755" width="47.42578125" customWidth="1"/>
    <col min="10756" max="10756" width="5.5703125" customWidth="1"/>
    <col min="10757" max="10758" width="3.7109375" customWidth="1"/>
    <col min="10759" max="10759" width="22" customWidth="1"/>
    <col min="10760" max="10760" width="5.5703125" customWidth="1"/>
    <col min="10761" max="10762" width="3.7109375" customWidth="1"/>
    <col min="10763" max="10763" width="22" customWidth="1"/>
    <col min="10764" max="10764" width="5.5703125" customWidth="1"/>
    <col min="10765" max="10766" width="3.7109375" customWidth="1"/>
    <col min="10767" max="10767" width="22" customWidth="1"/>
    <col min="10768" max="10769" width="15.7109375"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0778" max="10778" width="13.42578125" customWidth="1"/>
    <col min="10999" max="11006" width="0" hidden="1" customWidth="1"/>
    <col min="11007" max="11009" width="3.7109375" customWidth="1"/>
    <col min="11010" max="11010" width="12.7109375" customWidth="1"/>
    <col min="11011" max="11011" width="47.42578125" customWidth="1"/>
    <col min="11012" max="11012" width="5.5703125" customWidth="1"/>
    <col min="11013" max="11014" width="3.7109375" customWidth="1"/>
    <col min="11015" max="11015" width="22" customWidth="1"/>
    <col min="11016" max="11016" width="5.5703125" customWidth="1"/>
    <col min="11017" max="11018" width="3.7109375" customWidth="1"/>
    <col min="11019" max="11019" width="22" customWidth="1"/>
    <col min="11020" max="11020" width="5.5703125" customWidth="1"/>
    <col min="11021" max="11022" width="3.7109375" customWidth="1"/>
    <col min="11023" max="11023" width="22" customWidth="1"/>
    <col min="11024" max="11025" width="15.7109375"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034" max="11034" width="13.42578125" customWidth="1"/>
    <col min="11255" max="11262" width="0" hidden="1" customWidth="1"/>
    <col min="11263" max="11265" width="3.7109375" customWidth="1"/>
    <col min="11266" max="11266" width="12.7109375" customWidth="1"/>
    <col min="11267" max="11267" width="47.42578125" customWidth="1"/>
    <col min="11268" max="11268" width="5.5703125" customWidth="1"/>
    <col min="11269" max="11270" width="3.7109375" customWidth="1"/>
    <col min="11271" max="11271" width="22" customWidth="1"/>
    <col min="11272" max="11272" width="5.5703125" customWidth="1"/>
    <col min="11273" max="11274" width="3.7109375" customWidth="1"/>
    <col min="11275" max="11275" width="22" customWidth="1"/>
    <col min="11276" max="11276" width="5.5703125" customWidth="1"/>
    <col min="11277" max="11278" width="3.7109375" customWidth="1"/>
    <col min="11279" max="11279" width="22" customWidth="1"/>
    <col min="11280" max="11281" width="15.7109375"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290" max="11290" width="13.42578125" customWidth="1"/>
    <col min="11511" max="11518" width="0" hidden="1" customWidth="1"/>
    <col min="11519" max="11521" width="3.7109375" customWidth="1"/>
    <col min="11522" max="11522" width="12.7109375" customWidth="1"/>
    <col min="11523" max="11523" width="47.42578125" customWidth="1"/>
    <col min="11524" max="11524" width="5.5703125" customWidth="1"/>
    <col min="11525" max="11526" width="3.7109375" customWidth="1"/>
    <col min="11527" max="11527" width="22" customWidth="1"/>
    <col min="11528" max="11528" width="5.5703125" customWidth="1"/>
    <col min="11529" max="11530" width="3.7109375" customWidth="1"/>
    <col min="11531" max="11531" width="22" customWidth="1"/>
    <col min="11532" max="11532" width="5.5703125" customWidth="1"/>
    <col min="11533" max="11534" width="3.7109375" customWidth="1"/>
    <col min="11535" max="11535" width="22" customWidth="1"/>
    <col min="11536" max="11537" width="15.7109375"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546" max="11546" width="13.42578125" customWidth="1"/>
    <col min="11767" max="11774" width="0" hidden="1" customWidth="1"/>
    <col min="11775" max="11777" width="3.7109375" customWidth="1"/>
    <col min="11778" max="11778" width="12.7109375" customWidth="1"/>
    <col min="11779" max="11779" width="47.42578125" customWidth="1"/>
    <col min="11780" max="11780" width="5.5703125" customWidth="1"/>
    <col min="11781" max="11782" width="3.7109375" customWidth="1"/>
    <col min="11783" max="11783" width="22" customWidth="1"/>
    <col min="11784" max="11784" width="5.5703125" customWidth="1"/>
    <col min="11785" max="11786" width="3.7109375" customWidth="1"/>
    <col min="11787" max="11787" width="22" customWidth="1"/>
    <col min="11788" max="11788" width="5.5703125" customWidth="1"/>
    <col min="11789" max="11790" width="3.7109375" customWidth="1"/>
    <col min="11791" max="11791" width="22" customWidth="1"/>
    <col min="11792" max="11793" width="15.7109375"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1802" max="11802" width="13.42578125" customWidth="1"/>
    <col min="12023" max="12030" width="0" hidden="1" customWidth="1"/>
    <col min="12031" max="12033" width="3.7109375" customWidth="1"/>
    <col min="12034" max="12034" width="12.7109375" customWidth="1"/>
    <col min="12035" max="12035" width="47.42578125" customWidth="1"/>
    <col min="12036" max="12036" width="5.5703125" customWidth="1"/>
    <col min="12037" max="12038" width="3.7109375" customWidth="1"/>
    <col min="12039" max="12039" width="22" customWidth="1"/>
    <col min="12040" max="12040" width="5.5703125" customWidth="1"/>
    <col min="12041" max="12042" width="3.7109375" customWidth="1"/>
    <col min="12043" max="12043" width="22" customWidth="1"/>
    <col min="12044" max="12044" width="5.5703125" customWidth="1"/>
    <col min="12045" max="12046" width="3.7109375" customWidth="1"/>
    <col min="12047" max="12047" width="22" customWidth="1"/>
    <col min="12048" max="12049" width="15.7109375"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058" max="12058" width="13.42578125" customWidth="1"/>
    <col min="12279" max="12286" width="0" hidden="1" customWidth="1"/>
    <col min="12287" max="12289" width="3.7109375" customWidth="1"/>
    <col min="12290" max="12290" width="12.7109375" customWidth="1"/>
    <col min="12291" max="12291" width="47.42578125" customWidth="1"/>
    <col min="12292" max="12292" width="5.5703125" customWidth="1"/>
    <col min="12293" max="12294" width="3.7109375" customWidth="1"/>
    <col min="12295" max="12295" width="22" customWidth="1"/>
    <col min="12296" max="12296" width="5.5703125" customWidth="1"/>
    <col min="12297" max="12298" width="3.7109375" customWidth="1"/>
    <col min="12299" max="12299" width="22" customWidth="1"/>
    <col min="12300" max="12300" width="5.5703125" customWidth="1"/>
    <col min="12301" max="12302" width="3.7109375" customWidth="1"/>
    <col min="12303" max="12303" width="22" customWidth="1"/>
    <col min="12304" max="12305" width="15.7109375"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314" max="12314" width="13.42578125" customWidth="1"/>
    <col min="12535" max="12542" width="0" hidden="1" customWidth="1"/>
    <col min="12543" max="12545" width="3.7109375" customWidth="1"/>
    <col min="12546" max="12546" width="12.7109375" customWidth="1"/>
    <col min="12547" max="12547" width="47.42578125" customWidth="1"/>
    <col min="12548" max="12548" width="5.5703125" customWidth="1"/>
    <col min="12549" max="12550" width="3.7109375" customWidth="1"/>
    <col min="12551" max="12551" width="22" customWidth="1"/>
    <col min="12552" max="12552" width="5.5703125" customWidth="1"/>
    <col min="12553" max="12554" width="3.7109375" customWidth="1"/>
    <col min="12555" max="12555" width="22" customWidth="1"/>
    <col min="12556" max="12556" width="5.5703125" customWidth="1"/>
    <col min="12557" max="12558" width="3.7109375" customWidth="1"/>
    <col min="12559" max="12559" width="22" customWidth="1"/>
    <col min="12560" max="12561" width="15.7109375"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570" max="12570" width="13.42578125" customWidth="1"/>
    <col min="12791" max="12798" width="0" hidden="1" customWidth="1"/>
    <col min="12799" max="12801" width="3.7109375" customWidth="1"/>
    <col min="12802" max="12802" width="12.7109375" customWidth="1"/>
    <col min="12803" max="12803" width="47.42578125" customWidth="1"/>
    <col min="12804" max="12804" width="5.5703125" customWidth="1"/>
    <col min="12805" max="12806" width="3.7109375" customWidth="1"/>
    <col min="12807" max="12807" width="22" customWidth="1"/>
    <col min="12808" max="12808" width="5.5703125" customWidth="1"/>
    <col min="12809" max="12810" width="3.7109375" customWidth="1"/>
    <col min="12811" max="12811" width="22" customWidth="1"/>
    <col min="12812" max="12812" width="5.5703125" customWidth="1"/>
    <col min="12813" max="12814" width="3.7109375" customWidth="1"/>
    <col min="12815" max="12815" width="22" customWidth="1"/>
    <col min="12816" max="12817" width="15.7109375"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2826" max="12826" width="13.42578125" customWidth="1"/>
    <col min="13047" max="13054" width="0" hidden="1" customWidth="1"/>
    <col min="13055" max="13057" width="3.7109375" customWidth="1"/>
    <col min="13058" max="13058" width="12.7109375" customWidth="1"/>
    <col min="13059" max="13059" width="47.42578125" customWidth="1"/>
    <col min="13060" max="13060" width="5.5703125" customWidth="1"/>
    <col min="13061" max="13062" width="3.7109375" customWidth="1"/>
    <col min="13063" max="13063" width="22" customWidth="1"/>
    <col min="13064" max="13064" width="5.5703125" customWidth="1"/>
    <col min="13065" max="13066" width="3.7109375" customWidth="1"/>
    <col min="13067" max="13067" width="22" customWidth="1"/>
    <col min="13068" max="13068" width="5.5703125" customWidth="1"/>
    <col min="13069" max="13070" width="3.7109375" customWidth="1"/>
    <col min="13071" max="13071" width="22" customWidth="1"/>
    <col min="13072" max="13073" width="15.7109375"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082" max="13082" width="13.42578125" customWidth="1"/>
    <col min="13303" max="13310" width="0" hidden="1" customWidth="1"/>
    <col min="13311" max="13313" width="3.7109375" customWidth="1"/>
    <col min="13314" max="13314" width="12.7109375" customWidth="1"/>
    <col min="13315" max="13315" width="47.42578125" customWidth="1"/>
    <col min="13316" max="13316" width="5.5703125" customWidth="1"/>
    <col min="13317" max="13318" width="3.7109375" customWidth="1"/>
    <col min="13319" max="13319" width="22" customWidth="1"/>
    <col min="13320" max="13320" width="5.5703125" customWidth="1"/>
    <col min="13321" max="13322" width="3.7109375" customWidth="1"/>
    <col min="13323" max="13323" width="22" customWidth="1"/>
    <col min="13324" max="13324" width="5.5703125" customWidth="1"/>
    <col min="13325" max="13326" width="3.7109375" customWidth="1"/>
    <col min="13327" max="13327" width="22" customWidth="1"/>
    <col min="13328" max="13329" width="15.7109375"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338" max="13338" width="13.42578125" customWidth="1"/>
    <col min="13559" max="13566" width="0" hidden="1" customWidth="1"/>
    <col min="13567" max="13569" width="3.7109375" customWidth="1"/>
    <col min="13570" max="13570" width="12.7109375" customWidth="1"/>
    <col min="13571" max="13571" width="47.42578125" customWidth="1"/>
    <col min="13572" max="13572" width="5.5703125" customWidth="1"/>
    <col min="13573" max="13574" width="3.7109375" customWidth="1"/>
    <col min="13575" max="13575" width="22" customWidth="1"/>
    <col min="13576" max="13576" width="5.5703125" customWidth="1"/>
    <col min="13577" max="13578" width="3.7109375" customWidth="1"/>
    <col min="13579" max="13579" width="22" customWidth="1"/>
    <col min="13580" max="13580" width="5.5703125" customWidth="1"/>
    <col min="13581" max="13582" width="3.7109375" customWidth="1"/>
    <col min="13583" max="13583" width="22" customWidth="1"/>
    <col min="13584" max="13585" width="15.7109375"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594" max="13594" width="13.42578125" customWidth="1"/>
    <col min="13815" max="13822" width="0" hidden="1" customWidth="1"/>
    <col min="13823" max="13825" width="3.7109375" customWidth="1"/>
    <col min="13826" max="13826" width="12.7109375" customWidth="1"/>
    <col min="13827" max="13827" width="47.42578125" customWidth="1"/>
    <col min="13828" max="13828" width="5.5703125" customWidth="1"/>
    <col min="13829" max="13830" width="3.7109375" customWidth="1"/>
    <col min="13831" max="13831" width="22" customWidth="1"/>
    <col min="13832" max="13832" width="5.5703125" customWidth="1"/>
    <col min="13833" max="13834" width="3.7109375" customWidth="1"/>
    <col min="13835" max="13835" width="22" customWidth="1"/>
    <col min="13836" max="13836" width="5.5703125" customWidth="1"/>
    <col min="13837" max="13838" width="3.7109375" customWidth="1"/>
    <col min="13839" max="13839" width="22" customWidth="1"/>
    <col min="13840" max="13841" width="15.7109375"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3850" max="13850" width="13.42578125" customWidth="1"/>
    <col min="14071" max="14078" width="0" hidden="1" customWidth="1"/>
    <col min="14079" max="14081" width="3.7109375" customWidth="1"/>
    <col min="14082" max="14082" width="12.7109375" customWidth="1"/>
    <col min="14083" max="14083" width="47.42578125" customWidth="1"/>
    <col min="14084" max="14084" width="5.5703125" customWidth="1"/>
    <col min="14085" max="14086" width="3.7109375" customWidth="1"/>
    <col min="14087" max="14087" width="22" customWidth="1"/>
    <col min="14088" max="14088" width="5.5703125" customWidth="1"/>
    <col min="14089" max="14090" width="3.7109375" customWidth="1"/>
    <col min="14091" max="14091" width="22" customWidth="1"/>
    <col min="14092" max="14092" width="5.5703125" customWidth="1"/>
    <col min="14093" max="14094" width="3.7109375" customWidth="1"/>
    <col min="14095" max="14095" width="22" customWidth="1"/>
    <col min="14096" max="14097" width="15.7109375"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106" max="14106" width="13.42578125" customWidth="1"/>
    <col min="14327" max="14334" width="0" hidden="1" customWidth="1"/>
    <col min="14335" max="14337" width="3.7109375" customWidth="1"/>
    <col min="14338" max="14338" width="12.7109375" customWidth="1"/>
    <col min="14339" max="14339" width="47.42578125" customWidth="1"/>
    <col min="14340" max="14340" width="5.5703125" customWidth="1"/>
    <col min="14341" max="14342" width="3.7109375" customWidth="1"/>
    <col min="14343" max="14343" width="22" customWidth="1"/>
    <col min="14344" max="14344" width="5.5703125" customWidth="1"/>
    <col min="14345" max="14346" width="3.7109375" customWidth="1"/>
    <col min="14347" max="14347" width="22" customWidth="1"/>
    <col min="14348" max="14348" width="5.5703125" customWidth="1"/>
    <col min="14349" max="14350" width="3.7109375" customWidth="1"/>
    <col min="14351" max="14351" width="22" customWidth="1"/>
    <col min="14352" max="14353" width="15.7109375"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362" max="14362" width="13.42578125" customWidth="1"/>
    <col min="14583" max="14590" width="0" hidden="1" customWidth="1"/>
    <col min="14591" max="14593" width="3.7109375" customWidth="1"/>
    <col min="14594" max="14594" width="12.7109375" customWidth="1"/>
    <col min="14595" max="14595" width="47.42578125" customWidth="1"/>
    <col min="14596" max="14596" width="5.5703125" customWidth="1"/>
    <col min="14597" max="14598" width="3.7109375" customWidth="1"/>
    <col min="14599" max="14599" width="22" customWidth="1"/>
    <col min="14600" max="14600" width="5.5703125" customWidth="1"/>
    <col min="14601" max="14602" width="3.7109375" customWidth="1"/>
    <col min="14603" max="14603" width="22" customWidth="1"/>
    <col min="14604" max="14604" width="5.5703125" customWidth="1"/>
    <col min="14605" max="14606" width="3.7109375" customWidth="1"/>
    <col min="14607" max="14607" width="22" customWidth="1"/>
    <col min="14608" max="14609" width="15.7109375"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618" max="14618" width="13.42578125" customWidth="1"/>
    <col min="14839" max="14846" width="0" hidden="1" customWidth="1"/>
    <col min="14847" max="14849" width="3.7109375" customWidth="1"/>
    <col min="14850" max="14850" width="12.7109375" customWidth="1"/>
    <col min="14851" max="14851" width="47.42578125" customWidth="1"/>
    <col min="14852" max="14852" width="5.5703125" customWidth="1"/>
    <col min="14853" max="14854" width="3.7109375" customWidth="1"/>
    <col min="14855" max="14855" width="22" customWidth="1"/>
    <col min="14856" max="14856" width="5.5703125" customWidth="1"/>
    <col min="14857" max="14858" width="3.7109375" customWidth="1"/>
    <col min="14859" max="14859" width="22" customWidth="1"/>
    <col min="14860" max="14860" width="5.5703125" customWidth="1"/>
    <col min="14861" max="14862" width="3.7109375" customWidth="1"/>
    <col min="14863" max="14863" width="22" customWidth="1"/>
    <col min="14864" max="14865" width="15.7109375"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4874" max="14874" width="13.42578125" customWidth="1"/>
    <col min="15095" max="15102" width="0" hidden="1" customWidth="1"/>
    <col min="15103" max="15105" width="3.7109375" customWidth="1"/>
    <col min="15106" max="15106" width="12.7109375" customWidth="1"/>
    <col min="15107" max="15107" width="47.42578125" customWidth="1"/>
    <col min="15108" max="15108" width="5.5703125" customWidth="1"/>
    <col min="15109" max="15110" width="3.7109375" customWidth="1"/>
    <col min="15111" max="15111" width="22" customWidth="1"/>
    <col min="15112" max="15112" width="5.5703125" customWidth="1"/>
    <col min="15113" max="15114" width="3.7109375" customWidth="1"/>
    <col min="15115" max="15115" width="22" customWidth="1"/>
    <col min="15116" max="15116" width="5.5703125" customWidth="1"/>
    <col min="15117" max="15118" width="3.7109375" customWidth="1"/>
    <col min="15119" max="15119" width="22" customWidth="1"/>
    <col min="15120" max="15121" width="15.7109375"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130" max="15130" width="13.42578125" customWidth="1"/>
    <col min="15351" max="15358" width="0" hidden="1" customWidth="1"/>
    <col min="15359" max="15361" width="3.7109375" customWidth="1"/>
    <col min="15362" max="15362" width="12.7109375" customWidth="1"/>
    <col min="15363" max="15363" width="47.42578125" customWidth="1"/>
    <col min="15364" max="15364" width="5.5703125" customWidth="1"/>
    <col min="15365" max="15366" width="3.7109375" customWidth="1"/>
    <col min="15367" max="15367" width="22" customWidth="1"/>
    <col min="15368" max="15368" width="5.5703125" customWidth="1"/>
    <col min="15369" max="15370" width="3.7109375" customWidth="1"/>
    <col min="15371" max="15371" width="22" customWidth="1"/>
    <col min="15372" max="15372" width="5.5703125" customWidth="1"/>
    <col min="15373" max="15374" width="3.7109375" customWidth="1"/>
    <col min="15375" max="15375" width="22" customWidth="1"/>
    <col min="15376" max="15377" width="15.7109375"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386" max="15386" width="13.42578125" customWidth="1"/>
    <col min="15607" max="15614" width="0" hidden="1" customWidth="1"/>
    <col min="15615" max="15617" width="3.7109375" customWidth="1"/>
    <col min="15618" max="15618" width="12.7109375" customWidth="1"/>
    <col min="15619" max="15619" width="47.42578125" customWidth="1"/>
    <col min="15620" max="15620" width="5.5703125" customWidth="1"/>
    <col min="15621" max="15622" width="3.7109375" customWidth="1"/>
    <col min="15623" max="15623" width="22" customWidth="1"/>
    <col min="15624" max="15624" width="5.5703125" customWidth="1"/>
    <col min="15625" max="15626" width="3.7109375" customWidth="1"/>
    <col min="15627" max="15627" width="22" customWidth="1"/>
    <col min="15628" max="15628" width="5.5703125" customWidth="1"/>
    <col min="15629" max="15630" width="3.7109375" customWidth="1"/>
    <col min="15631" max="15631" width="22" customWidth="1"/>
    <col min="15632" max="15633" width="15.7109375"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642" max="15642" width="13.42578125" customWidth="1"/>
    <col min="15863" max="15870" width="0" hidden="1" customWidth="1"/>
    <col min="15871" max="15873" width="3.7109375" customWidth="1"/>
    <col min="15874" max="15874" width="12.7109375" customWidth="1"/>
    <col min="15875" max="15875" width="47.42578125" customWidth="1"/>
    <col min="15876" max="15876" width="5.5703125" customWidth="1"/>
    <col min="15877" max="15878" width="3.7109375" customWidth="1"/>
    <col min="15879" max="15879" width="22" customWidth="1"/>
    <col min="15880" max="15880" width="5.5703125" customWidth="1"/>
    <col min="15881" max="15882" width="3.7109375" customWidth="1"/>
    <col min="15883" max="15883" width="22" customWidth="1"/>
    <col min="15884" max="15884" width="5.5703125" customWidth="1"/>
    <col min="15885" max="15886" width="3.7109375" customWidth="1"/>
    <col min="15887" max="15887" width="22" customWidth="1"/>
    <col min="15888" max="15889" width="15.7109375"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5898" max="15898" width="13.42578125" customWidth="1"/>
    <col min="16119" max="16126" width="0" hidden="1" customWidth="1"/>
    <col min="16127" max="16129" width="3.7109375" customWidth="1"/>
    <col min="16130" max="16130" width="12.7109375" customWidth="1"/>
    <col min="16131" max="16131" width="47.42578125" customWidth="1"/>
    <col min="16132" max="16132" width="5.5703125" customWidth="1"/>
    <col min="16133" max="16134" width="3.7109375" customWidth="1"/>
    <col min="16135" max="16135" width="22" customWidth="1"/>
    <col min="16136" max="16136" width="5.5703125" customWidth="1"/>
    <col min="16137" max="16138" width="3.7109375" customWidth="1"/>
    <col min="16139" max="16139" width="22" customWidth="1"/>
    <col min="16140" max="16140" width="5.5703125" customWidth="1"/>
    <col min="16141" max="16142" width="3.7109375" customWidth="1"/>
    <col min="16143" max="16143" width="22" customWidth="1"/>
    <col min="16144" max="16145" width="15.7109375"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 min="16154" max="16154" width="13.42578125" customWidth="1"/>
  </cols>
  <sheetData>
    <row r="1" spans="12:33" hidden="1"/>
    <row r="2" spans="12:33" hidden="1"/>
    <row r="3" spans="12:33" hidden="1"/>
    <row r="4" spans="12:33" ht="3" customHeight="1"/>
    <row r="5" spans="12:33" ht="22.5" customHeight="1">
      <c r="L5" s="1" t="s">
        <v>671</v>
      </c>
      <c r="M5" s="1"/>
      <c r="N5" s="1"/>
      <c r="O5" s="1"/>
      <c r="P5" s="1"/>
      <c r="Q5" s="1"/>
      <c r="R5" s="1"/>
      <c r="S5" s="1"/>
      <c r="T5" s="1"/>
    </row>
    <row r="6" spans="12:33" ht="3" customHeight="1"/>
    <row r="7" spans="12:33">
      <c r="M7" t="s">
        <v>501</v>
      </c>
      <c r="N7" s="1" t="str">
        <f>IF(NameOrPr_ch="",IF(NameOrPr="","",NameOrPr),NameOrPr_ch)</f>
        <v>Комитет по тарифам и ценовой политике ЛО</v>
      </c>
      <c r="O7" s="1"/>
      <c r="P7" s="1"/>
      <c r="Q7" s="1"/>
      <c r="R7" s="1"/>
      <c r="S7" s="1"/>
      <c r="T7" s="1"/>
    </row>
    <row r="8" spans="12:33">
      <c r="M8" t="s">
        <v>594</v>
      </c>
      <c r="N8" s="1" t="str">
        <f>IF(datePr_ch="",IF(datePr="","",datePr),datePr_ch)</f>
        <v>25.11.2022</v>
      </c>
      <c r="O8" s="1"/>
      <c r="P8" s="1"/>
      <c r="Q8" s="1"/>
      <c r="R8" s="1"/>
      <c r="S8" s="1"/>
      <c r="T8" s="1"/>
    </row>
    <row r="9" spans="12:33">
      <c r="M9" t="s">
        <v>593</v>
      </c>
      <c r="N9" s="1" t="str">
        <f>IF(numberPr_ch="",IF(numberPr="","",numberPr),numberPr_ch)</f>
        <v>№472-п от 25.11.2022 г.; №513-п от 28.11.2022 г.</v>
      </c>
      <c r="O9" s="1"/>
      <c r="P9" s="1"/>
      <c r="Q9" s="1"/>
      <c r="R9" s="1"/>
      <c r="S9" s="1"/>
      <c r="T9" s="1"/>
    </row>
    <row r="10" spans="12:33">
      <c r="M10" t="s">
        <v>500</v>
      </c>
      <c r="N10" s="1" t="str">
        <f>IF(IstPub_ch="",IF(IstPub="","",IstPub),IstPub_ch)</f>
        <v>https://tarif.lenobl.ru</v>
      </c>
      <c r="O10" s="1"/>
      <c r="P10" s="1"/>
      <c r="Q10" s="1"/>
      <c r="R10" s="1"/>
      <c r="S10" s="1"/>
      <c r="T10" s="1"/>
    </row>
    <row r="11" spans="12:33" hidden="1">
      <c r="Z11" t="s">
        <v>718</v>
      </c>
      <c r="AA11" t="s">
        <v>719</v>
      </c>
    </row>
    <row r="12" spans="12:33" hidden="1">
      <c r="L12" s="1"/>
      <c r="M12" s="1"/>
      <c r="O12" s="1"/>
      <c r="P12" s="1"/>
      <c r="Q12" s="1"/>
      <c r="R12" s="1"/>
      <c r="S12" s="1"/>
      <c r="T12" s="1"/>
      <c r="AE12" t="s">
        <v>372</v>
      </c>
    </row>
    <row r="13" spans="12:33">
      <c r="O13" s="1"/>
      <c r="P13" s="1"/>
      <c r="Q13" s="1"/>
      <c r="R13" s="1"/>
      <c r="S13" s="1"/>
      <c r="T13" s="1"/>
      <c r="Z13" s="1"/>
      <c r="AA13" s="1"/>
      <c r="AB13" s="1"/>
      <c r="AC13" s="1"/>
      <c r="AD13" s="1"/>
      <c r="AE13" s="1"/>
    </row>
    <row r="14" spans="12:33">
      <c r="L14" s="1" t="s">
        <v>453</v>
      </c>
      <c r="M14" s="1"/>
      <c r="N14" s="1"/>
      <c r="O14" s="1"/>
      <c r="P14" s="1"/>
      <c r="Q14" s="1"/>
      <c r="R14" s="1"/>
      <c r="S14" s="1"/>
      <c r="T14" s="1"/>
      <c r="U14" s="1"/>
      <c r="V14" s="1"/>
      <c r="W14" s="1"/>
      <c r="X14" s="1"/>
      <c r="Y14" s="1"/>
      <c r="Z14" s="1"/>
      <c r="AA14" s="1"/>
      <c r="AB14" s="1"/>
      <c r="AC14" s="1"/>
      <c r="AD14" s="1"/>
      <c r="AE14" s="1"/>
      <c r="AF14" s="1"/>
      <c r="AG14" s="1" t="s">
        <v>454</v>
      </c>
    </row>
    <row r="15" spans="12:33" ht="14.25" customHeight="1">
      <c r="L15" s="1" t="s">
        <v>91</v>
      </c>
      <c r="M15" s="1" t="s">
        <v>673</v>
      </c>
      <c r="N15" s="1" t="s">
        <v>626</v>
      </c>
      <c r="O15" s="1"/>
      <c r="P15" s="1"/>
      <c r="Q15" s="1"/>
      <c r="R15" s="1" t="s">
        <v>627</v>
      </c>
      <c r="S15" s="1"/>
      <c r="T15" s="1"/>
      <c r="U15" s="1"/>
      <c r="V15" s="1" t="s">
        <v>628</v>
      </c>
      <c r="W15" s="1"/>
      <c r="X15" s="1"/>
      <c r="Y15" s="1"/>
      <c r="Z15" s="1" t="s">
        <v>639</v>
      </c>
      <c r="AA15" s="1"/>
      <c r="AB15" s="1"/>
      <c r="AC15" s="1"/>
      <c r="AD15" s="1"/>
      <c r="AE15" s="1" t="s">
        <v>340</v>
      </c>
      <c r="AF15" s="1" t="s">
        <v>274</v>
      </c>
      <c r="AG15" s="1"/>
    </row>
    <row r="16" spans="12:33" ht="27.75" customHeight="1">
      <c r="L16" s="1"/>
      <c r="M16" s="1"/>
      <c r="N16" s="1"/>
      <c r="O16" s="1"/>
      <c r="P16" s="1"/>
      <c r="Q16" s="1"/>
      <c r="R16" s="1"/>
      <c r="S16" s="1"/>
      <c r="T16" s="1"/>
      <c r="U16" s="1"/>
      <c r="V16" s="1"/>
      <c r="W16" s="1"/>
      <c r="X16" s="1"/>
      <c r="Y16" s="1"/>
      <c r="Z16" s="1" t="s">
        <v>676</v>
      </c>
      <c r="AA16" s="1"/>
      <c r="AB16" s="1" t="s">
        <v>652</v>
      </c>
      <c r="AC16" s="1"/>
      <c r="AD16" s="1"/>
      <c r="AE16" s="1"/>
      <c r="AF16" s="1"/>
      <c r="AG16" s="1"/>
    </row>
    <row r="17" spans="1:35" ht="14.25" customHeight="1">
      <c r="L17" s="1"/>
      <c r="M17" s="1"/>
      <c r="N17" s="1"/>
      <c r="O17" s="1"/>
      <c r="P17" s="1"/>
      <c r="Q17" s="1"/>
      <c r="R17" s="1"/>
      <c r="S17" s="1"/>
      <c r="T17" s="1"/>
      <c r="U17" s="1"/>
      <c r="V17" s="1"/>
      <c r="W17" s="1"/>
      <c r="X17" s="1"/>
      <c r="Y17" s="1"/>
      <c r="Z17" t="s">
        <v>674</v>
      </c>
      <c r="AA17" t="s">
        <v>675</v>
      </c>
      <c r="AB17" t="s">
        <v>273</v>
      </c>
      <c r="AC17" s="1" t="s">
        <v>272</v>
      </c>
      <c r="AD17" s="1"/>
      <c r="AE17" s="1"/>
      <c r="AF17" s="1"/>
      <c r="AG17" s="1"/>
    </row>
    <row r="18" spans="1:35">
      <c r="K18">
        <v>1</v>
      </c>
      <c r="L18" t="s">
        <v>92</v>
      </c>
      <c r="M18" t="s">
        <v>48</v>
      </c>
      <c r="N18" s="1">
        <f ca="1">OFFSET(N18,0,-1)+1</f>
        <v>3</v>
      </c>
      <c r="O18" s="1"/>
      <c r="P18" s="1"/>
      <c r="Q18" s="1"/>
      <c r="R18" s="1">
        <f ca="1">OFFSET(N18,0,0)+1</f>
        <v>4</v>
      </c>
      <c r="S18" s="1"/>
      <c r="T18" s="1"/>
      <c r="U18" s="1"/>
      <c r="Y18">
        <f ca="1">OFFSET(R18,0,0)+1</f>
        <v>5</v>
      </c>
      <c r="Z18">
        <f ca="1">OFFSET(Z18,0,-1)+1</f>
        <v>6</v>
      </c>
      <c r="AA18">
        <f ca="1">OFFSET(AA18,0,-1)+1</f>
        <v>7</v>
      </c>
      <c r="AB18">
        <f ca="1">OFFSET(AB18,0,-1)+1</f>
        <v>8</v>
      </c>
      <c r="AC18" s="1">
        <f ca="1">OFFSET(AC18,0,-1)+1</f>
        <v>9</v>
      </c>
      <c r="AD18" s="1"/>
      <c r="AE18">
        <f ca="1">OFFSET(AE18,0,-2)+1</f>
        <v>10</v>
      </c>
      <c r="AG18">
        <f ca="1">OFFSET(AG18,0,-2)+1</f>
        <v>11</v>
      </c>
    </row>
    <row r="19" spans="1:35">
      <c r="A19" s="1">
        <v>1</v>
      </c>
      <c r="L19">
        <f>mergeValue(A19)</f>
        <v>1</v>
      </c>
      <c r="M19" t="s">
        <v>20</v>
      </c>
      <c r="N19" s="1"/>
      <c r="O19" s="1"/>
      <c r="P19" s="1"/>
      <c r="Q19" s="1"/>
      <c r="R19" s="1"/>
      <c r="S19" s="1"/>
      <c r="T19" s="1"/>
      <c r="U19" s="1"/>
      <c r="V19" s="1"/>
      <c r="W19" s="1"/>
      <c r="X19" s="1"/>
      <c r="Y19" s="1"/>
      <c r="Z19" s="1"/>
      <c r="AA19" s="1"/>
      <c r="AB19" s="1"/>
      <c r="AC19" s="1"/>
      <c r="AD19" s="1"/>
      <c r="AE19" s="1"/>
      <c r="AF19" s="1"/>
      <c r="AG19" t="s">
        <v>475</v>
      </c>
    </row>
    <row r="20" spans="1:35">
      <c r="A20" s="1"/>
      <c r="B20" s="1">
        <v>1</v>
      </c>
      <c r="L20" t="str">
        <f>mergeValue(A20) &amp;"."&amp; mergeValue(B20)</f>
        <v>1.1</v>
      </c>
      <c r="M20" t="s">
        <v>16</v>
      </c>
      <c r="N20" s="1"/>
      <c r="O20" s="1"/>
      <c r="P20" s="1"/>
      <c r="Q20" s="1"/>
      <c r="R20" s="1"/>
      <c r="S20" s="1"/>
      <c r="T20" s="1"/>
      <c r="U20" s="1"/>
      <c r="V20" s="1"/>
      <c r="W20" s="1"/>
      <c r="X20" s="1"/>
      <c r="Y20" s="1"/>
      <c r="Z20" s="1"/>
      <c r="AA20" s="1"/>
      <c r="AB20" s="1"/>
      <c r="AC20" s="1"/>
      <c r="AD20" s="1"/>
      <c r="AE20" s="1"/>
      <c r="AF20" s="1"/>
      <c r="AG20" t="s">
        <v>476</v>
      </c>
    </row>
    <row r="21" spans="1:35">
      <c r="A21" s="1"/>
      <c r="B21" s="1"/>
      <c r="C21" s="1">
        <v>1</v>
      </c>
      <c r="L21" t="str">
        <f>mergeValue(A21) &amp;"."&amp; mergeValue(B21)&amp;"."&amp; mergeValue(C21)</f>
        <v>1.1.1</v>
      </c>
      <c r="M21" t="s">
        <v>7</v>
      </c>
      <c r="N21" s="1"/>
      <c r="O21" s="1"/>
      <c r="P21" s="1"/>
      <c r="Q21" s="1"/>
      <c r="R21" s="1"/>
      <c r="S21" s="1"/>
      <c r="T21" s="1"/>
      <c r="U21" s="1"/>
      <c r="V21" s="1"/>
      <c r="W21" s="1"/>
      <c r="X21" s="1"/>
      <c r="Y21" s="1"/>
      <c r="Z21" s="1"/>
      <c r="AA21" s="1"/>
      <c r="AB21" s="1"/>
      <c r="AC21" s="1"/>
      <c r="AD21" s="1"/>
      <c r="AE21" s="1"/>
      <c r="AF21" s="1"/>
      <c r="AG21" t="s">
        <v>631</v>
      </c>
    </row>
    <row r="22" spans="1:35" ht="15" customHeight="1">
      <c r="A22" s="1"/>
      <c r="B22" s="1"/>
      <c r="C22" s="1"/>
      <c r="D22" s="1">
        <v>1</v>
      </c>
      <c r="L22" t="str">
        <f>mergeValue(A22) &amp;"."&amp; mergeValue(B22)&amp;"."&amp; mergeValue(C22)&amp;"."&amp; mergeValue(D22)</f>
        <v>1.1.1.1</v>
      </c>
      <c r="M22" t="s">
        <v>22</v>
      </c>
      <c r="N22" s="1"/>
      <c r="O22" s="1"/>
      <c r="P22" s="1"/>
      <c r="Q22" s="1"/>
      <c r="R22" s="1"/>
      <c r="S22" s="1"/>
      <c r="T22" s="1"/>
      <c r="U22" s="1"/>
      <c r="V22" s="1"/>
      <c r="W22" s="1"/>
      <c r="X22" s="1"/>
      <c r="Y22" s="1"/>
      <c r="Z22" s="1"/>
      <c r="AA22" s="1"/>
      <c r="AB22" s="1"/>
      <c r="AC22" s="1"/>
      <c r="AD22" s="1"/>
      <c r="AE22" s="1"/>
      <c r="AF22" s="1"/>
      <c r="AG22" t="s">
        <v>677</v>
      </c>
    </row>
    <row r="23" spans="1:35" ht="20.100000000000001" customHeight="1">
      <c r="A23" s="1"/>
      <c r="B23" s="1"/>
      <c r="C23" s="1"/>
      <c r="D23" s="1"/>
      <c r="E23" s="1">
        <v>1</v>
      </c>
      <c r="K23" s="1"/>
      <c r="L23" s="1" t="str">
        <f>mergeValue(A23) &amp;"."&amp; mergeValue(B23)&amp;"."&amp; mergeValue(C23)&amp;"."&amp; mergeValue(D23)&amp;"."&amp; mergeValue(E23)</f>
        <v>1.1.1.1.1</v>
      </c>
      <c r="M23" s="1"/>
      <c r="N23" s="1" t="s">
        <v>84</v>
      </c>
      <c r="O23" s="1"/>
      <c r="P23" s="1">
        <v>1</v>
      </c>
      <c r="Q23" s="1"/>
      <c r="R23" s="1" t="s">
        <v>84</v>
      </c>
      <c r="S23" s="1"/>
      <c r="T23" s="1">
        <v>1</v>
      </c>
      <c r="U23" s="1"/>
      <c r="V23" s="1" t="s">
        <v>84</v>
      </c>
      <c r="X23">
        <v>1</v>
      </c>
      <c r="AB23" s="1"/>
      <c r="AC23" s="1" t="s">
        <v>83</v>
      </c>
      <c r="AD23" s="1"/>
      <c r="AE23" s="1" t="s">
        <v>84</v>
      </c>
      <c r="AG23" s="1" t="s">
        <v>678</v>
      </c>
      <c r="AH23" t="str">
        <f>strCheckDate(Z24:AF24)</f>
        <v/>
      </c>
      <c r="AI23" t="str">
        <f>IF(AND(COUNTIF(AJ18:AJ27,AJ23)&gt;1,AJ23&lt;&gt;""),"ErrUnique:HasDoubleConn","")</f>
        <v/>
      </c>
    </row>
    <row r="24" spans="1:35" ht="20.100000000000001" customHeight="1">
      <c r="A24" s="1"/>
      <c r="B24" s="1"/>
      <c r="C24" s="1"/>
      <c r="D24" s="1"/>
      <c r="E24" s="1"/>
      <c r="K24" s="1"/>
      <c r="L24" s="1"/>
      <c r="M24" s="1"/>
      <c r="N24" s="1"/>
      <c r="O24" s="1"/>
      <c r="P24" s="1"/>
      <c r="Q24" s="1"/>
      <c r="R24" s="1"/>
      <c r="S24" s="1"/>
      <c r="T24" s="1"/>
      <c r="U24" s="1"/>
      <c r="V24" s="1"/>
      <c r="AA24" t="str">
        <f>AB23 &amp; "-" &amp; AD23</f>
        <v>-</v>
      </c>
      <c r="AB24" s="1"/>
      <c r="AC24" s="1"/>
      <c r="AD24" s="1"/>
      <c r="AE24" s="1"/>
      <c r="AG24" s="1"/>
    </row>
    <row r="25" spans="1:35" ht="20.100000000000001" customHeight="1">
      <c r="A25" s="1"/>
      <c r="B25" s="1"/>
      <c r="C25" s="1"/>
      <c r="D25" s="1"/>
      <c r="E25" s="1"/>
      <c r="K25" s="1"/>
      <c r="L25" s="1"/>
      <c r="M25" s="1"/>
      <c r="N25" s="1"/>
      <c r="O25" s="1"/>
      <c r="P25" s="1"/>
      <c r="Q25" s="1"/>
      <c r="R25" s="1"/>
      <c r="AG25" s="1"/>
    </row>
    <row r="26" spans="1:35" ht="20.100000000000001" customHeight="1">
      <c r="A26" s="1"/>
      <c r="B26" s="1"/>
      <c r="C26" s="1"/>
      <c r="D26" s="1"/>
      <c r="E26" s="1"/>
      <c r="K26" s="1"/>
      <c r="L26" s="1"/>
      <c r="M26" s="1"/>
      <c r="N26" s="1"/>
      <c r="AG26" s="1"/>
    </row>
    <row r="27" spans="1:35" ht="15" customHeight="1">
      <c r="A27" s="1"/>
      <c r="B27" s="1"/>
      <c r="C27" s="1"/>
      <c r="D27" s="1"/>
      <c r="M27" t="s">
        <v>5</v>
      </c>
      <c r="AG27" s="1"/>
    </row>
    <row r="28" spans="1:35" ht="15" customHeight="1">
      <c r="A28" s="1"/>
      <c r="B28" s="1"/>
      <c r="C28" s="1"/>
      <c r="M28" t="s">
        <v>17</v>
      </c>
    </row>
    <row r="29" spans="1:35" ht="15" customHeight="1">
      <c r="A29" s="1"/>
      <c r="B29" s="1"/>
      <c r="M29" t="s">
        <v>18</v>
      </c>
    </row>
    <row r="30" spans="1:35" ht="15" customHeight="1">
      <c r="A30" s="1"/>
      <c r="M30" t="s">
        <v>19</v>
      </c>
    </row>
    <row r="31" spans="1:35" ht="15" customHeight="1">
      <c r="M31" t="s">
        <v>308</v>
      </c>
    </row>
    <row r="33" spans="12:33" ht="102" customHeight="1">
      <c r="L33">
        <v>1</v>
      </c>
      <c r="M33" s="1" t="s">
        <v>679</v>
      </c>
      <c r="N33" s="1"/>
      <c r="O33" s="1"/>
      <c r="P33" s="1"/>
      <c r="Q33" s="1"/>
      <c r="R33" s="1"/>
      <c r="S33" s="1"/>
      <c r="T33" s="1"/>
      <c r="U33" s="1"/>
      <c r="V33" s="1"/>
      <c r="W33" s="1"/>
      <c r="X33" s="1"/>
      <c r="Y33" s="1"/>
      <c r="Z33" s="1"/>
      <c r="AA33" s="1"/>
      <c r="AB33" s="1"/>
      <c r="AC33" s="1"/>
      <c r="AD33" s="1"/>
      <c r="AE33" s="1"/>
      <c r="AF33" s="1"/>
      <c r="AG33" s="1"/>
    </row>
    <row r="34" spans="12:33" ht="14.25" customHeight="1"/>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sheetPr codeName="Instruction">
    <tabColor rgb="FFCCCCFF"/>
  </sheetPr>
  <dimension ref="B1:AA113"/>
  <sheetViews>
    <sheetView showGridLines="0" workbookViewId="0"/>
  </sheetViews>
  <sheetFormatPr defaultRowHeight="1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customWidth="1"/>
  </cols>
  <sheetData>
    <row r="1" spans="2:27" ht="3" customHeight="1">
      <c r="AA1" t="s">
        <v>238</v>
      </c>
    </row>
    <row r="2" spans="2:27" ht="16.5" customHeight="1">
      <c r="B2" s="1" t="str">
        <f>"Код отчёта: " &amp; GetCode()</f>
        <v>Код отчёта: FAS.JKH.OPEN.INFO.PRICE.WARM</v>
      </c>
      <c r="C2" s="1"/>
      <c r="D2" s="1"/>
      <c r="E2" s="1"/>
      <c r="F2" s="1"/>
      <c r="G2" s="1"/>
    </row>
    <row r="3" spans="2:27" ht="18" customHeight="1">
      <c r="B3" s="1" t="str">
        <f>"Версия " &amp; GetVersion()</f>
        <v>Версия 1.0.2</v>
      </c>
      <c r="C3" s="1"/>
    </row>
    <row r="4" spans="2:27" ht="3" customHeight="1"/>
    <row r="5" spans="2:27" ht="42.75" customHeight="1">
      <c r="B5" s="1" t="s">
        <v>766</v>
      </c>
      <c r="C5" s="1"/>
      <c r="D5" s="1"/>
      <c r="E5" s="1"/>
      <c r="F5" s="1"/>
      <c r="G5" s="1"/>
      <c r="H5" s="1"/>
      <c r="I5" s="1"/>
      <c r="J5" s="1"/>
      <c r="K5" s="1"/>
      <c r="L5" s="1"/>
      <c r="M5" s="1"/>
      <c r="N5" s="1"/>
      <c r="O5" s="1"/>
      <c r="P5" s="1"/>
      <c r="Q5" s="1"/>
      <c r="R5" s="1"/>
      <c r="S5" s="1"/>
      <c r="T5" s="1"/>
      <c r="U5" s="1"/>
      <c r="V5" s="1"/>
      <c r="W5" s="1"/>
      <c r="X5" s="1"/>
      <c r="Y5" s="1"/>
    </row>
    <row r="6" spans="2:27" ht="9.75" customHeight="1"/>
    <row r="7" spans="2:27" ht="15" customHeight="1">
      <c r="E7" s="1" t="s">
        <v>587</v>
      </c>
      <c r="F7" s="1"/>
      <c r="G7" s="1"/>
      <c r="H7" s="1"/>
      <c r="I7" s="1"/>
      <c r="J7" s="1"/>
      <c r="K7" s="1"/>
      <c r="L7" s="1"/>
      <c r="M7" s="1"/>
      <c r="N7" s="1"/>
      <c r="O7" s="1"/>
      <c r="P7" s="1"/>
      <c r="Q7" s="1"/>
      <c r="R7" s="1"/>
      <c r="S7" s="1"/>
      <c r="T7" s="1"/>
      <c r="U7" s="1"/>
      <c r="V7" s="1"/>
      <c r="W7" s="1"/>
      <c r="X7" s="1"/>
    </row>
    <row r="8" spans="2:27" ht="15" customHeight="1">
      <c r="E8" s="1"/>
      <c r="F8" s="1"/>
      <c r="G8" s="1"/>
      <c r="H8" s="1"/>
      <c r="I8" s="1"/>
      <c r="J8" s="1"/>
      <c r="K8" s="1"/>
      <c r="L8" s="1"/>
      <c r="M8" s="1"/>
      <c r="N8" s="1"/>
      <c r="O8" s="1"/>
      <c r="P8" s="1"/>
      <c r="Q8" s="1"/>
      <c r="R8" s="1"/>
      <c r="S8" s="1"/>
      <c r="T8" s="1"/>
      <c r="U8" s="1"/>
      <c r="V8" s="1"/>
      <c r="W8" s="1"/>
      <c r="X8" s="1"/>
    </row>
    <row r="9" spans="2:27" ht="15" customHeight="1">
      <c r="E9" s="1"/>
      <c r="F9" s="1"/>
      <c r="G9" s="1"/>
      <c r="H9" s="1"/>
      <c r="I9" s="1"/>
      <c r="J9" s="1"/>
      <c r="K9" s="1"/>
      <c r="L9" s="1"/>
      <c r="M9" s="1"/>
      <c r="N9" s="1"/>
      <c r="O9" s="1"/>
      <c r="P9" s="1"/>
      <c r="Q9" s="1"/>
      <c r="R9" s="1"/>
      <c r="S9" s="1"/>
      <c r="T9" s="1"/>
      <c r="U9" s="1"/>
      <c r="V9" s="1"/>
      <c r="W9" s="1"/>
      <c r="X9" s="1"/>
    </row>
    <row r="10" spans="2:27" ht="10.5" customHeight="1">
      <c r="E10" s="1"/>
      <c r="F10" s="1"/>
      <c r="G10" s="1"/>
      <c r="H10" s="1"/>
      <c r="I10" s="1"/>
      <c r="J10" s="1"/>
      <c r="K10" s="1"/>
      <c r="L10" s="1"/>
      <c r="M10" s="1"/>
      <c r="N10" s="1"/>
      <c r="O10" s="1"/>
      <c r="P10" s="1"/>
      <c r="Q10" s="1"/>
      <c r="R10" s="1"/>
      <c r="S10" s="1"/>
      <c r="T10" s="1"/>
      <c r="U10" s="1"/>
      <c r="V10" s="1"/>
      <c r="W10" s="1"/>
      <c r="X10" s="1"/>
    </row>
    <row r="11" spans="2:27" ht="27" customHeight="1">
      <c r="E11" s="1"/>
      <c r="F11" s="1"/>
      <c r="G11" s="1"/>
      <c r="H11" s="1"/>
      <c r="I11" s="1"/>
      <c r="J11" s="1"/>
      <c r="K11" s="1"/>
      <c r="L11" s="1"/>
      <c r="M11" s="1"/>
      <c r="N11" s="1"/>
      <c r="O11" s="1"/>
      <c r="P11" s="1"/>
      <c r="Q11" s="1"/>
      <c r="R11" s="1"/>
      <c r="S11" s="1"/>
      <c r="T11" s="1"/>
      <c r="U11" s="1"/>
      <c r="V11" s="1"/>
      <c r="W11" s="1"/>
      <c r="X11" s="1"/>
    </row>
    <row r="12" spans="2:27" ht="12" customHeight="1">
      <c r="E12" s="1"/>
      <c r="F12" s="1"/>
      <c r="G12" s="1"/>
      <c r="H12" s="1"/>
      <c r="I12" s="1"/>
      <c r="J12" s="1"/>
      <c r="K12" s="1"/>
      <c r="L12" s="1"/>
      <c r="M12" s="1"/>
      <c r="N12" s="1"/>
      <c r="O12" s="1"/>
      <c r="P12" s="1"/>
      <c r="Q12" s="1"/>
      <c r="R12" s="1"/>
      <c r="S12" s="1"/>
      <c r="T12" s="1"/>
      <c r="U12" s="1"/>
      <c r="V12" s="1"/>
      <c r="W12" s="1"/>
      <c r="X12" s="1"/>
    </row>
    <row r="13" spans="2:27" ht="38.25" customHeight="1">
      <c r="E13" s="1"/>
      <c r="F13" s="1"/>
      <c r="G13" s="1"/>
      <c r="H13" s="1"/>
      <c r="I13" s="1"/>
      <c r="J13" s="1"/>
      <c r="K13" s="1"/>
      <c r="L13" s="1"/>
      <c r="M13" s="1"/>
      <c r="N13" s="1"/>
      <c r="O13" s="1"/>
      <c r="P13" s="1"/>
      <c r="Q13" s="1"/>
      <c r="R13" s="1"/>
      <c r="S13" s="1"/>
      <c r="T13" s="1"/>
      <c r="U13" s="1"/>
      <c r="V13" s="1"/>
      <c r="W13" s="1"/>
      <c r="X13" s="1"/>
    </row>
    <row r="14" spans="2:27" ht="15" customHeight="1">
      <c r="E14" s="1"/>
      <c r="F14" s="1"/>
      <c r="G14" s="1"/>
      <c r="H14" s="1"/>
      <c r="I14" s="1"/>
      <c r="J14" s="1"/>
      <c r="K14" s="1"/>
      <c r="L14" s="1"/>
      <c r="M14" s="1"/>
      <c r="N14" s="1"/>
      <c r="O14" s="1"/>
      <c r="P14" s="1"/>
      <c r="Q14" s="1"/>
      <c r="R14" s="1"/>
      <c r="S14" s="1"/>
      <c r="T14" s="1"/>
      <c r="U14" s="1"/>
      <c r="V14" s="1"/>
      <c r="W14" s="1"/>
      <c r="X14" s="1"/>
    </row>
    <row r="15" spans="2:27">
      <c r="E15" s="1"/>
      <c r="F15" s="1"/>
      <c r="G15" s="1"/>
      <c r="H15" s="1"/>
      <c r="I15" s="1"/>
      <c r="J15" s="1"/>
      <c r="K15" s="1"/>
      <c r="L15" s="1"/>
      <c r="M15" s="1"/>
      <c r="N15" s="1"/>
      <c r="O15" s="1"/>
      <c r="P15" s="1"/>
      <c r="Q15" s="1"/>
      <c r="R15" s="1"/>
      <c r="S15" s="1"/>
      <c r="T15" s="1"/>
      <c r="U15" s="1"/>
      <c r="V15" s="1"/>
      <c r="W15" s="1"/>
      <c r="X15" s="1"/>
    </row>
    <row r="16" spans="2:27">
      <c r="E16" s="1"/>
      <c r="F16" s="1"/>
      <c r="G16" s="1"/>
      <c r="H16" s="1"/>
      <c r="I16" s="1"/>
      <c r="J16" s="1"/>
      <c r="K16" s="1"/>
      <c r="L16" s="1"/>
      <c r="M16" s="1"/>
      <c r="N16" s="1"/>
      <c r="O16" s="1"/>
      <c r="P16" s="1"/>
      <c r="Q16" s="1"/>
      <c r="R16" s="1"/>
      <c r="S16" s="1"/>
      <c r="T16" s="1"/>
      <c r="U16" s="1"/>
      <c r="V16" s="1"/>
      <c r="W16" s="1"/>
      <c r="X16" s="1"/>
    </row>
    <row r="17" spans="5:24" ht="15" customHeight="1">
      <c r="E17" s="1"/>
      <c r="F17" s="1"/>
      <c r="G17" s="1"/>
      <c r="H17" s="1"/>
      <c r="I17" s="1"/>
      <c r="J17" s="1"/>
      <c r="K17" s="1"/>
      <c r="L17" s="1"/>
      <c r="M17" s="1"/>
      <c r="N17" s="1"/>
      <c r="O17" s="1"/>
      <c r="P17" s="1"/>
      <c r="Q17" s="1"/>
      <c r="R17" s="1"/>
      <c r="S17" s="1"/>
      <c r="T17" s="1"/>
      <c r="U17" s="1"/>
      <c r="V17" s="1"/>
      <c r="W17" s="1"/>
      <c r="X17" s="1"/>
    </row>
    <row r="18" spans="5:24">
      <c r="E18" s="1"/>
      <c r="F18" s="1"/>
      <c r="G18" s="1"/>
      <c r="H18" s="1"/>
      <c r="I18" s="1"/>
      <c r="J18" s="1"/>
      <c r="K18" s="1"/>
      <c r="L18" s="1"/>
      <c r="M18" s="1"/>
      <c r="N18" s="1"/>
      <c r="O18" s="1"/>
      <c r="P18" s="1"/>
      <c r="Q18" s="1"/>
      <c r="R18" s="1"/>
      <c r="S18" s="1"/>
      <c r="T18" s="1"/>
      <c r="U18" s="1"/>
      <c r="V18" s="1"/>
      <c r="W18" s="1"/>
      <c r="X18" s="1"/>
    </row>
    <row r="19" spans="5:24" ht="59.25" customHeight="1">
      <c r="E19" s="1"/>
      <c r="F19" s="1"/>
      <c r="G19" s="1"/>
      <c r="H19" s="1"/>
      <c r="I19" s="1"/>
      <c r="J19" s="1"/>
      <c r="K19" s="1"/>
      <c r="L19" s="1"/>
      <c r="M19" s="1"/>
      <c r="N19" s="1"/>
      <c r="O19" s="1"/>
      <c r="P19" s="1"/>
      <c r="Q19" s="1"/>
      <c r="R19" s="1"/>
      <c r="S19" s="1"/>
      <c r="T19" s="1"/>
      <c r="U19" s="1"/>
      <c r="V19" s="1"/>
      <c r="W19" s="1"/>
      <c r="X19" s="1"/>
    </row>
    <row r="20" spans="5:24" hidden="1"/>
    <row r="21" spans="5:24" ht="14.25" hidden="1" customHeight="1">
      <c r="E21" t="s">
        <v>236</v>
      </c>
      <c r="F21" s="1" t="s">
        <v>253</v>
      </c>
      <c r="G21" s="1"/>
      <c r="H21" s="1"/>
      <c r="I21" s="1"/>
      <c r="J21" s="1"/>
      <c r="K21" s="1"/>
      <c r="L21" s="1"/>
      <c r="M21" s="1"/>
      <c r="O21" t="s">
        <v>236</v>
      </c>
      <c r="P21" s="1" t="s">
        <v>237</v>
      </c>
      <c r="Q21" s="1"/>
      <c r="R21" s="1"/>
      <c r="S21" s="1"/>
      <c r="T21" s="1"/>
      <c r="U21" s="1"/>
      <c r="V21" s="1"/>
      <c r="W21" s="1"/>
      <c r="X21" s="1"/>
    </row>
    <row r="22" spans="5:24" ht="14.25" hidden="1" customHeight="1">
      <c r="E22" t="s">
        <v>236</v>
      </c>
      <c r="F22" s="1" t="s">
        <v>239</v>
      </c>
      <c r="G22" s="1"/>
      <c r="H22" s="1"/>
      <c r="I22" s="1"/>
      <c r="J22" s="1"/>
      <c r="K22" s="1"/>
      <c r="L22" s="1"/>
      <c r="M22" s="1"/>
      <c r="O22" t="s">
        <v>236</v>
      </c>
      <c r="P22" s="1" t="s">
        <v>585</v>
      </c>
      <c r="Q22" s="1"/>
      <c r="R22" s="1"/>
      <c r="S22" s="1"/>
      <c r="T22" s="1"/>
      <c r="U22" s="1"/>
      <c r="V22" s="1"/>
      <c r="W22" s="1"/>
      <c r="X22" s="1"/>
    </row>
    <row r="23" spans="5:24" ht="27" hidden="1" customHeight="1">
      <c r="P23" s="1"/>
      <c r="Q23" s="1"/>
      <c r="R23" s="1"/>
      <c r="S23" s="1"/>
      <c r="T23" s="1"/>
      <c r="U23" s="1"/>
      <c r="V23" s="1"/>
      <c r="W23" s="1"/>
    </row>
    <row r="24" spans="5:24" ht="10.5" hidden="1" customHeight="1"/>
    <row r="25" spans="5:24" ht="27" hidden="1" customHeight="1"/>
    <row r="26" spans="5:24" ht="12" hidden="1" customHeight="1"/>
    <row r="27" spans="5:24" ht="38.25" hidden="1" customHeight="1"/>
    <row r="28" spans="5:24" hidden="1"/>
    <row r="29" spans="5:24" hidden="1"/>
    <row r="30" spans="5:24" hidden="1"/>
    <row r="31" spans="5:24" hidden="1"/>
    <row r="32" spans="5:24" hidden="1"/>
    <row r="33" spans="5:24" ht="18.75" hidden="1" customHeight="1"/>
    <row r="34" spans="5:24" hidden="1"/>
    <row r="35" spans="5:24" ht="24" hidden="1" customHeight="1">
      <c r="E35" s="1" t="s">
        <v>393</v>
      </c>
      <c r="F35" s="1"/>
      <c r="G35" s="1"/>
      <c r="H35" s="1"/>
      <c r="I35" s="1"/>
      <c r="J35" s="1"/>
      <c r="K35" s="1"/>
      <c r="L35" s="1"/>
      <c r="M35" s="1"/>
      <c r="N35" s="1"/>
      <c r="O35" s="1"/>
      <c r="P35" s="1"/>
      <c r="Q35" s="1"/>
      <c r="R35" s="1"/>
      <c r="S35" s="1"/>
      <c r="T35" s="1"/>
      <c r="U35" s="1"/>
      <c r="V35" s="1"/>
      <c r="W35" s="1"/>
      <c r="X35" s="1"/>
    </row>
    <row r="36" spans="5:24" ht="38.25" hidden="1" customHeight="1">
      <c r="E36" s="1"/>
      <c r="F36" s="1"/>
      <c r="G36" s="1"/>
      <c r="H36" s="1"/>
      <c r="I36" s="1"/>
      <c r="J36" s="1"/>
      <c r="K36" s="1"/>
      <c r="L36" s="1"/>
      <c r="M36" s="1"/>
      <c r="N36" s="1"/>
      <c r="O36" s="1"/>
      <c r="P36" s="1"/>
      <c r="Q36" s="1"/>
      <c r="R36" s="1"/>
      <c r="S36" s="1"/>
      <c r="T36" s="1"/>
      <c r="U36" s="1"/>
      <c r="V36" s="1"/>
      <c r="W36" s="1"/>
      <c r="X36" s="1"/>
    </row>
    <row r="37" spans="5:24" ht="9.75" hidden="1" customHeight="1">
      <c r="E37" s="1"/>
      <c r="F37" s="1"/>
      <c r="G37" s="1"/>
      <c r="H37" s="1"/>
      <c r="I37" s="1"/>
      <c r="J37" s="1"/>
      <c r="K37" s="1"/>
      <c r="L37" s="1"/>
      <c r="M37" s="1"/>
      <c r="N37" s="1"/>
      <c r="O37" s="1"/>
      <c r="P37" s="1"/>
      <c r="Q37" s="1"/>
      <c r="R37" s="1"/>
      <c r="S37" s="1"/>
      <c r="T37" s="1"/>
      <c r="U37" s="1"/>
      <c r="V37" s="1"/>
      <c r="W37" s="1"/>
      <c r="X37" s="1"/>
    </row>
    <row r="38" spans="5:24" ht="51" hidden="1" customHeight="1">
      <c r="E38" s="1"/>
      <c r="F38" s="1"/>
      <c r="G38" s="1"/>
      <c r="H38" s="1"/>
      <c r="I38" s="1"/>
      <c r="J38" s="1"/>
      <c r="K38" s="1"/>
      <c r="L38" s="1"/>
      <c r="M38" s="1"/>
      <c r="N38" s="1"/>
      <c r="O38" s="1"/>
      <c r="P38" s="1"/>
      <c r="Q38" s="1"/>
      <c r="R38" s="1"/>
      <c r="S38" s="1"/>
      <c r="T38" s="1"/>
      <c r="U38" s="1"/>
      <c r="V38" s="1"/>
      <c r="W38" s="1"/>
      <c r="X38" s="1"/>
    </row>
    <row r="39" spans="5:24" ht="15" hidden="1" customHeight="1">
      <c r="E39" s="1"/>
      <c r="F39" s="1"/>
      <c r="G39" s="1"/>
      <c r="H39" s="1"/>
      <c r="I39" s="1"/>
      <c r="J39" s="1"/>
      <c r="K39" s="1"/>
      <c r="L39" s="1"/>
      <c r="M39" s="1"/>
      <c r="N39" s="1"/>
      <c r="O39" s="1"/>
      <c r="P39" s="1"/>
      <c r="Q39" s="1"/>
      <c r="R39" s="1"/>
      <c r="S39" s="1"/>
      <c r="T39" s="1"/>
      <c r="U39" s="1"/>
      <c r="V39" s="1"/>
      <c r="W39" s="1"/>
      <c r="X39" s="1"/>
    </row>
    <row r="40" spans="5:24" ht="12" hidden="1" customHeight="1">
      <c r="E40" s="1"/>
      <c r="F40" s="1"/>
      <c r="G40" s="1"/>
      <c r="H40" s="1"/>
      <c r="I40" s="1"/>
      <c r="J40" s="1"/>
      <c r="K40" s="1"/>
      <c r="L40" s="1"/>
      <c r="M40" s="1"/>
      <c r="N40" s="1"/>
      <c r="O40" s="1"/>
      <c r="P40" s="1"/>
      <c r="Q40" s="1"/>
      <c r="R40" s="1"/>
      <c r="S40" s="1"/>
      <c r="T40" s="1"/>
      <c r="U40" s="1"/>
      <c r="V40" s="1"/>
      <c r="W40" s="1"/>
      <c r="X40" s="1"/>
    </row>
    <row r="41" spans="5:24" ht="38.25" hidden="1" customHeight="1">
      <c r="E41" s="1"/>
      <c r="F41" s="1"/>
      <c r="G41" s="1"/>
      <c r="H41" s="1"/>
      <c r="I41" s="1"/>
      <c r="J41" s="1"/>
      <c r="K41" s="1"/>
      <c r="L41" s="1"/>
      <c r="M41" s="1"/>
      <c r="N41" s="1"/>
      <c r="O41" s="1"/>
      <c r="P41" s="1"/>
      <c r="Q41" s="1"/>
      <c r="R41" s="1"/>
      <c r="S41" s="1"/>
      <c r="T41" s="1"/>
      <c r="U41" s="1"/>
      <c r="V41" s="1"/>
      <c r="W41" s="1"/>
      <c r="X41" s="1"/>
    </row>
    <row r="42" spans="5:24" hidden="1">
      <c r="E42" s="1"/>
      <c r="F42" s="1"/>
      <c r="G42" s="1"/>
      <c r="H42" s="1"/>
      <c r="I42" s="1"/>
      <c r="J42" s="1"/>
      <c r="K42" s="1"/>
      <c r="L42" s="1"/>
      <c r="M42" s="1"/>
      <c r="N42" s="1"/>
      <c r="O42" s="1"/>
      <c r="P42" s="1"/>
      <c r="Q42" s="1"/>
      <c r="R42" s="1"/>
      <c r="S42" s="1"/>
      <c r="T42" s="1"/>
      <c r="U42" s="1"/>
      <c r="V42" s="1"/>
      <c r="W42" s="1"/>
      <c r="X42" s="1"/>
    </row>
    <row r="43" spans="5:24" hidden="1">
      <c r="E43" s="1"/>
      <c r="F43" s="1"/>
      <c r="G43" s="1"/>
      <c r="H43" s="1"/>
      <c r="I43" s="1"/>
      <c r="J43" s="1"/>
      <c r="K43" s="1"/>
      <c r="L43" s="1"/>
      <c r="M43" s="1"/>
      <c r="N43" s="1"/>
      <c r="O43" s="1"/>
      <c r="P43" s="1"/>
      <c r="Q43" s="1"/>
      <c r="R43" s="1"/>
      <c r="S43" s="1"/>
      <c r="T43" s="1"/>
      <c r="U43" s="1"/>
      <c r="V43" s="1"/>
      <c r="W43" s="1"/>
      <c r="X43" s="1"/>
    </row>
    <row r="44" spans="5:24" ht="33.75" hidden="1" customHeight="1">
      <c r="E44" s="1"/>
      <c r="F44" s="1"/>
      <c r="G44" s="1"/>
      <c r="H44" s="1"/>
      <c r="I44" s="1"/>
      <c r="J44" s="1"/>
      <c r="K44" s="1"/>
      <c r="L44" s="1"/>
      <c r="M44" s="1"/>
      <c r="N44" s="1"/>
      <c r="O44" s="1"/>
      <c r="P44" s="1"/>
      <c r="Q44" s="1"/>
      <c r="R44" s="1"/>
      <c r="S44" s="1"/>
      <c r="T44" s="1"/>
      <c r="U44" s="1"/>
      <c r="V44" s="1"/>
      <c r="W44" s="1"/>
      <c r="X44" s="1"/>
    </row>
    <row r="45" spans="5:24" hidden="1">
      <c r="E45" s="1"/>
      <c r="F45" s="1"/>
      <c r="G45" s="1"/>
      <c r="H45" s="1"/>
      <c r="I45" s="1"/>
      <c r="J45" s="1"/>
      <c r="K45" s="1"/>
      <c r="L45" s="1"/>
      <c r="M45" s="1"/>
      <c r="N45" s="1"/>
      <c r="O45" s="1"/>
      <c r="P45" s="1"/>
      <c r="Q45" s="1"/>
      <c r="R45" s="1"/>
      <c r="S45" s="1"/>
      <c r="T45" s="1"/>
      <c r="U45" s="1"/>
      <c r="V45" s="1"/>
      <c r="W45" s="1"/>
      <c r="X45" s="1"/>
    </row>
    <row r="46" spans="5:24" ht="24" hidden="1" customHeight="1">
      <c r="E46" s="1" t="s">
        <v>235</v>
      </c>
      <c r="F46" s="1"/>
      <c r="G46" s="1"/>
      <c r="H46" s="1"/>
      <c r="I46" s="1"/>
      <c r="J46" s="1"/>
      <c r="K46" s="1"/>
      <c r="L46" s="1"/>
      <c r="M46" s="1"/>
      <c r="N46" s="1"/>
      <c r="O46" s="1"/>
      <c r="P46" s="1"/>
      <c r="Q46" s="1"/>
      <c r="R46" s="1"/>
      <c r="S46" s="1"/>
      <c r="T46" s="1"/>
      <c r="U46" s="1"/>
      <c r="V46" s="1"/>
      <c r="W46" s="1"/>
      <c r="X46" s="1"/>
    </row>
    <row r="47" spans="5:24" ht="37.5" hidden="1" customHeight="1">
      <c r="E47" s="1"/>
      <c r="F47" s="1"/>
      <c r="G47" s="1"/>
      <c r="H47" s="1"/>
      <c r="I47" s="1"/>
      <c r="J47" s="1"/>
      <c r="K47" s="1"/>
      <c r="L47" s="1"/>
      <c r="M47" s="1"/>
      <c r="N47" s="1"/>
      <c r="O47" s="1"/>
      <c r="P47" s="1"/>
      <c r="Q47" s="1"/>
      <c r="R47" s="1"/>
      <c r="S47" s="1"/>
      <c r="T47" s="1"/>
      <c r="U47" s="1"/>
      <c r="V47" s="1"/>
      <c r="W47" s="1"/>
      <c r="X47" s="1"/>
    </row>
    <row r="48" spans="5:24" ht="24" hidden="1" customHeight="1">
      <c r="E48" s="1"/>
      <c r="F48" s="1"/>
      <c r="G48" s="1"/>
      <c r="H48" s="1"/>
      <c r="I48" s="1"/>
      <c r="J48" s="1"/>
      <c r="K48" s="1"/>
      <c r="L48" s="1"/>
      <c r="M48" s="1"/>
      <c r="N48" s="1"/>
      <c r="O48" s="1"/>
      <c r="P48" s="1"/>
      <c r="Q48" s="1"/>
      <c r="R48" s="1"/>
      <c r="S48" s="1"/>
      <c r="T48" s="1"/>
      <c r="U48" s="1"/>
      <c r="V48" s="1"/>
      <c r="W48" s="1"/>
      <c r="X48" s="1"/>
    </row>
    <row r="49" spans="5:24" ht="51" hidden="1" customHeight="1">
      <c r="E49" s="1"/>
      <c r="F49" s="1"/>
      <c r="G49" s="1"/>
      <c r="H49" s="1"/>
      <c r="I49" s="1"/>
      <c r="J49" s="1"/>
      <c r="K49" s="1"/>
      <c r="L49" s="1"/>
      <c r="M49" s="1"/>
      <c r="N49" s="1"/>
      <c r="O49" s="1"/>
      <c r="P49" s="1"/>
      <c r="Q49" s="1"/>
      <c r="R49" s="1"/>
      <c r="S49" s="1"/>
      <c r="T49" s="1"/>
      <c r="U49" s="1"/>
      <c r="V49" s="1"/>
      <c r="W49" s="1"/>
      <c r="X49" s="1"/>
    </row>
    <row r="50" spans="5:24" hidden="1">
      <c r="E50" s="1"/>
      <c r="F50" s="1"/>
      <c r="G50" s="1"/>
      <c r="H50" s="1"/>
      <c r="I50" s="1"/>
      <c r="J50" s="1"/>
      <c r="K50" s="1"/>
      <c r="L50" s="1"/>
      <c r="M50" s="1"/>
      <c r="N50" s="1"/>
      <c r="O50" s="1"/>
      <c r="P50" s="1"/>
      <c r="Q50" s="1"/>
      <c r="R50" s="1"/>
      <c r="S50" s="1"/>
      <c r="T50" s="1"/>
      <c r="U50" s="1"/>
      <c r="V50" s="1"/>
      <c r="W50" s="1"/>
      <c r="X50" s="1"/>
    </row>
    <row r="51" spans="5:24" hidden="1">
      <c r="E51" s="1"/>
      <c r="F51" s="1"/>
      <c r="G51" s="1"/>
      <c r="H51" s="1"/>
      <c r="I51" s="1"/>
      <c r="J51" s="1"/>
      <c r="K51" s="1"/>
      <c r="L51" s="1"/>
      <c r="M51" s="1"/>
      <c r="N51" s="1"/>
      <c r="O51" s="1"/>
      <c r="P51" s="1"/>
      <c r="Q51" s="1"/>
      <c r="R51" s="1"/>
      <c r="S51" s="1"/>
      <c r="T51" s="1"/>
      <c r="U51" s="1"/>
      <c r="V51" s="1"/>
      <c r="W51" s="1"/>
      <c r="X51" s="1"/>
    </row>
    <row r="52" spans="5:24" hidden="1">
      <c r="E52" s="1"/>
      <c r="F52" s="1"/>
      <c r="G52" s="1"/>
      <c r="H52" s="1"/>
      <c r="I52" s="1"/>
      <c r="J52" s="1"/>
      <c r="K52" s="1"/>
      <c r="L52" s="1"/>
      <c r="M52" s="1"/>
      <c r="N52" s="1"/>
      <c r="O52" s="1"/>
      <c r="P52" s="1"/>
      <c r="Q52" s="1"/>
      <c r="R52" s="1"/>
      <c r="S52" s="1"/>
      <c r="T52" s="1"/>
      <c r="U52" s="1"/>
      <c r="V52" s="1"/>
      <c r="W52" s="1"/>
      <c r="X52" s="1"/>
    </row>
    <row r="53" spans="5:24" hidden="1">
      <c r="E53" s="1"/>
      <c r="F53" s="1"/>
      <c r="G53" s="1"/>
      <c r="H53" s="1"/>
      <c r="I53" s="1"/>
      <c r="J53" s="1"/>
      <c r="K53" s="1"/>
      <c r="L53" s="1"/>
      <c r="M53" s="1"/>
      <c r="N53" s="1"/>
      <c r="O53" s="1"/>
      <c r="P53" s="1"/>
      <c r="Q53" s="1"/>
      <c r="R53" s="1"/>
      <c r="S53" s="1"/>
      <c r="T53" s="1"/>
      <c r="U53" s="1"/>
      <c r="V53" s="1"/>
      <c r="W53" s="1"/>
      <c r="X53" s="1"/>
    </row>
    <row r="54" spans="5:24" hidden="1">
      <c r="E54" s="1"/>
      <c r="F54" s="1"/>
      <c r="G54" s="1"/>
      <c r="H54" s="1"/>
      <c r="I54" s="1"/>
      <c r="J54" s="1"/>
      <c r="K54" s="1"/>
      <c r="L54" s="1"/>
      <c r="M54" s="1"/>
      <c r="N54" s="1"/>
      <c r="O54" s="1"/>
      <c r="P54" s="1"/>
      <c r="Q54" s="1"/>
      <c r="R54" s="1"/>
      <c r="S54" s="1"/>
      <c r="T54" s="1"/>
      <c r="U54" s="1"/>
      <c r="V54" s="1"/>
      <c r="W54" s="1"/>
      <c r="X54" s="1"/>
    </row>
    <row r="55" spans="5:24" hidden="1">
      <c r="E55" s="1"/>
      <c r="F55" s="1"/>
      <c r="G55" s="1"/>
      <c r="H55" s="1"/>
      <c r="I55" s="1"/>
      <c r="J55" s="1"/>
      <c r="K55" s="1"/>
      <c r="L55" s="1"/>
      <c r="M55" s="1"/>
      <c r="N55" s="1"/>
      <c r="O55" s="1"/>
      <c r="P55" s="1"/>
      <c r="Q55" s="1"/>
      <c r="R55" s="1"/>
      <c r="S55" s="1"/>
      <c r="T55" s="1"/>
      <c r="U55" s="1"/>
      <c r="V55" s="1"/>
      <c r="W55" s="1"/>
      <c r="X55" s="1"/>
    </row>
    <row r="56" spans="5:24" ht="25.5" hidden="1" customHeight="1">
      <c r="E56" s="1"/>
      <c r="F56" s="1"/>
      <c r="G56" s="1"/>
      <c r="H56" s="1"/>
      <c r="I56" s="1"/>
      <c r="J56" s="1"/>
      <c r="K56" s="1"/>
      <c r="L56" s="1"/>
      <c r="M56" s="1"/>
      <c r="N56" s="1"/>
      <c r="O56" s="1"/>
      <c r="P56" s="1"/>
      <c r="Q56" s="1"/>
      <c r="R56" s="1"/>
      <c r="S56" s="1"/>
      <c r="T56" s="1"/>
      <c r="U56" s="1"/>
      <c r="V56" s="1"/>
      <c r="W56" s="1"/>
      <c r="X56" s="1"/>
    </row>
    <row r="57" spans="5:24" hidden="1">
      <c r="E57" s="1"/>
      <c r="F57" s="1"/>
      <c r="G57" s="1"/>
      <c r="H57" s="1"/>
      <c r="I57" s="1"/>
      <c r="J57" s="1"/>
      <c r="K57" s="1"/>
      <c r="L57" s="1"/>
      <c r="M57" s="1"/>
      <c r="N57" s="1"/>
      <c r="O57" s="1"/>
      <c r="P57" s="1"/>
      <c r="Q57" s="1"/>
      <c r="R57" s="1"/>
      <c r="S57" s="1"/>
      <c r="T57" s="1"/>
      <c r="U57" s="1"/>
      <c r="V57" s="1"/>
      <c r="W57" s="1"/>
      <c r="X57" s="1"/>
    </row>
    <row r="58" spans="5:24" ht="15" hidden="1" customHeight="1">
      <c r="E58" s="1" t="s">
        <v>394</v>
      </c>
      <c r="F58" s="1"/>
      <c r="G58" s="1"/>
      <c r="H58" s="1"/>
      <c r="I58" s="1"/>
      <c r="J58" s="1"/>
      <c r="K58" s="1"/>
      <c r="L58" s="1"/>
      <c r="M58" s="1"/>
      <c r="N58" s="1"/>
      <c r="O58" s="1"/>
      <c r="P58" s="1"/>
      <c r="Q58" s="1"/>
      <c r="R58" s="1"/>
      <c r="S58" s="1"/>
      <c r="T58" s="1"/>
      <c r="U58" s="1"/>
    </row>
    <row r="59" spans="5:24" ht="15" hidden="1" customHeight="1">
      <c r="E59" s="1"/>
      <c r="F59" s="1"/>
      <c r="G59" s="1"/>
      <c r="H59" s="1"/>
      <c r="I59" s="1"/>
      <c r="J59" s="1"/>
      <c r="K59" s="1"/>
      <c r="L59" s="1"/>
      <c r="M59" s="1"/>
      <c r="N59" s="1"/>
      <c r="O59" s="1"/>
      <c r="P59" s="1"/>
      <c r="Q59" s="1"/>
      <c r="R59" s="1"/>
      <c r="S59" s="1"/>
      <c r="T59" s="1"/>
      <c r="U59" s="1"/>
      <c r="V59" s="1"/>
      <c r="W59" s="1"/>
      <c r="X59" s="1"/>
    </row>
    <row r="60" spans="5:24" ht="15" hidden="1" customHeight="1">
      <c r="E60" s="1"/>
      <c r="F60" s="1"/>
      <c r="G60" s="1"/>
      <c r="H60" s="1"/>
      <c r="I60" s="1"/>
      <c r="J60" s="1"/>
      <c r="K60" s="1"/>
      <c r="L60" s="1"/>
      <c r="M60" s="1"/>
      <c r="N60" s="1"/>
      <c r="O60" s="1"/>
      <c r="P60" s="1"/>
      <c r="Q60" s="1"/>
      <c r="R60" s="1"/>
      <c r="S60" s="1"/>
      <c r="T60" s="1"/>
      <c r="U60" s="1"/>
      <c r="V60" s="1"/>
      <c r="W60" s="1"/>
      <c r="X60" s="1"/>
    </row>
    <row r="61" spans="5:24" hidden="1">
      <c r="H61" s="1"/>
      <c r="I61" s="1"/>
      <c r="J61" s="1"/>
      <c r="K61" s="1"/>
      <c r="L61" s="1"/>
      <c r="M61" s="1"/>
      <c r="N61" s="1"/>
      <c r="O61" s="1"/>
      <c r="P61" s="1"/>
      <c r="Q61" s="1"/>
      <c r="R61" s="1"/>
      <c r="S61" s="1"/>
      <c r="T61" s="1"/>
      <c r="U61" s="1"/>
      <c r="V61" s="1"/>
      <c r="W61" s="1"/>
      <c r="X61" s="1"/>
    </row>
    <row r="62" spans="5:24" ht="27.75" hidden="1" customHeight="1"/>
    <row r="63" spans="5:24" hidden="1"/>
    <row r="64" spans="5:24" hidden="1"/>
    <row r="65" spans="5:20" hidden="1"/>
    <row r="66" spans="5:20" hidden="1"/>
    <row r="67" spans="5:20" hidden="1"/>
    <row r="68" spans="5:20" ht="89.25" hidden="1" customHeight="1"/>
    <row r="69" spans="5:20" hidden="1"/>
    <row r="70" spans="5:20" hidden="1">
      <c r="E70" s="1" t="s">
        <v>395</v>
      </c>
      <c r="F70" s="1"/>
      <c r="G70" s="1"/>
      <c r="H70" s="1"/>
      <c r="I70" s="1"/>
      <c r="J70" s="1"/>
      <c r="K70" s="1"/>
      <c r="L70" s="1"/>
      <c r="M70" s="1"/>
      <c r="N70" s="1"/>
      <c r="O70" s="1"/>
      <c r="P70" s="1"/>
      <c r="Q70" s="1"/>
      <c r="R70" s="1"/>
      <c r="S70" s="1"/>
      <c r="T70" s="1"/>
    </row>
    <row r="71" spans="5:20" hidden="1">
      <c r="E71" s="1" t="s">
        <v>584</v>
      </c>
      <c r="F71" s="1"/>
      <c r="G71" s="1"/>
      <c r="H71" s="1"/>
      <c r="I71" s="1"/>
      <c r="J71" s="1"/>
      <c r="K71" s="1"/>
      <c r="L71" s="1"/>
      <c r="M71" s="1"/>
      <c r="N71" s="1"/>
      <c r="O71" s="1"/>
      <c r="P71" s="1"/>
      <c r="Q71" s="1"/>
      <c r="R71" s="1"/>
      <c r="S71" s="1"/>
      <c r="T71" s="1"/>
    </row>
    <row r="72" spans="5:20" ht="40.5" hidden="1" customHeight="1"/>
    <row r="73" spans="5:20" ht="63" hidden="1" customHeight="1"/>
    <row r="74" spans="5:20" ht="30" hidden="1" customHeight="1"/>
    <row r="75" spans="5:20" ht="30" hidden="1" customHeight="1"/>
    <row r="76" spans="5:20" hidden="1"/>
    <row r="77" spans="5:20" hidden="1"/>
    <row r="78" spans="5:20" ht="8.25" hidden="1" customHeight="1"/>
    <row r="79" spans="5:20" ht="21" hidden="1" customHeight="1"/>
    <row r="80" spans="5:20" ht="14.25" hidden="1" customHeight="1"/>
    <row r="81" spans="5:24" hidden="1">
      <c r="E81" s="1" t="s">
        <v>394</v>
      </c>
      <c r="F81" s="1"/>
      <c r="G81" s="1"/>
      <c r="H81" s="1"/>
      <c r="I81" s="1"/>
      <c r="J81" s="1"/>
      <c r="K81" s="1"/>
      <c r="L81" s="1"/>
      <c r="M81" s="1"/>
      <c r="N81" s="1"/>
      <c r="O81" s="1"/>
      <c r="P81" s="1"/>
      <c r="Q81" s="1"/>
      <c r="R81" s="1"/>
      <c r="S81" s="1"/>
      <c r="T81" s="1"/>
      <c r="U81" s="1"/>
    </row>
    <row r="82" spans="5:24" ht="15" hidden="1" customHeight="1">
      <c r="E82" s="1"/>
      <c r="F82" s="1"/>
      <c r="G82" s="1"/>
      <c r="H82" s="1"/>
      <c r="I82" s="1"/>
      <c r="J82" s="1"/>
      <c r="K82" s="1"/>
      <c r="L82" s="1"/>
      <c r="M82" s="1"/>
      <c r="N82" s="1"/>
      <c r="O82" s="1"/>
      <c r="P82" s="1"/>
      <c r="Q82" s="1"/>
      <c r="R82" s="1"/>
      <c r="S82" s="1"/>
      <c r="T82" s="1"/>
      <c r="U82" s="1"/>
      <c r="V82" s="1"/>
      <c r="W82" s="1"/>
      <c r="X82" s="1"/>
    </row>
    <row r="83" spans="5:24" ht="15" hidden="1" customHeight="1"/>
    <row r="84" spans="5:24" ht="15" hidden="1" customHeight="1">
      <c r="H84" s="1"/>
      <c r="I84" s="1"/>
      <c r="J84" s="1"/>
      <c r="K84" s="1"/>
      <c r="L84" s="1"/>
      <c r="M84" s="1"/>
      <c r="N84" s="1"/>
      <c r="O84" s="1"/>
      <c r="P84" s="1"/>
      <c r="Q84" s="1"/>
      <c r="R84" s="1"/>
      <c r="S84" s="1"/>
      <c r="T84" s="1"/>
      <c r="U84" s="1"/>
      <c r="V84" s="1"/>
      <c r="W84" s="1"/>
      <c r="X84" s="1"/>
    </row>
    <row r="85" spans="5:24" hidden="1"/>
    <row r="86" spans="5:24" hidden="1"/>
    <row r="87" spans="5:24" hidden="1"/>
    <row r="88" spans="5:24" hidden="1"/>
    <row r="89" spans="5:24" hidden="1"/>
    <row r="90" spans="5:24" hidden="1"/>
    <row r="91" spans="5:24" hidden="1"/>
    <row r="92" spans="5:24" hidden="1"/>
    <row r="93" spans="5:24" hidden="1"/>
    <row r="94" spans="5:24" hidden="1"/>
    <row r="95" spans="5:24" hidden="1"/>
    <row r="96" spans="5:24" ht="27" hidden="1" customHeight="1"/>
    <row r="97" spans="5:27" hidden="1"/>
    <row r="98" spans="5:27" ht="25.5" hidden="1" customHeight="1">
      <c r="E98" s="1" t="s">
        <v>234</v>
      </c>
      <c r="F98" s="1"/>
      <c r="G98" s="1"/>
      <c r="H98" s="1"/>
      <c r="I98" s="1"/>
      <c r="J98" s="1"/>
      <c r="K98" s="1"/>
      <c r="L98" s="1"/>
      <c r="M98" s="1"/>
      <c r="N98" s="1"/>
      <c r="O98" s="1"/>
      <c r="P98" s="1"/>
      <c r="Q98" s="1"/>
      <c r="R98" s="1"/>
      <c r="S98" s="1"/>
      <c r="T98" s="1"/>
      <c r="U98" s="1"/>
      <c r="V98" s="1"/>
      <c r="W98" s="1"/>
      <c r="X98" s="1"/>
    </row>
    <row r="99" spans="5:27" ht="15" hidden="1" customHeight="1"/>
    <row r="100" spans="5:27" ht="15" hidden="1" customHeight="1">
      <c r="F100" s="1" t="s">
        <v>233</v>
      </c>
      <c r="G100" s="1"/>
      <c r="H100" s="1"/>
      <c r="I100" s="1"/>
      <c r="J100" s="1"/>
      <c r="K100" s="1"/>
      <c r="L100" s="1"/>
      <c r="M100" s="1"/>
      <c r="N100" s="1"/>
      <c r="O100" s="1"/>
      <c r="P100" s="1"/>
      <c r="Q100" s="1"/>
      <c r="R100" s="1"/>
      <c r="S100" s="1"/>
      <c r="AA100" t="s">
        <v>231</v>
      </c>
    </row>
    <row r="101" spans="5:27" ht="15" hidden="1" customHeight="1"/>
    <row r="102" spans="5:27" hidden="1">
      <c r="F102" s="1" t="s">
        <v>232</v>
      </c>
      <c r="G102" s="1"/>
      <c r="H102" s="1"/>
      <c r="I102" s="1"/>
      <c r="J102" s="1"/>
      <c r="K102" s="1"/>
      <c r="L102" s="1"/>
      <c r="M102" s="1"/>
      <c r="N102" s="1"/>
      <c r="O102" s="1"/>
      <c r="P102" s="1"/>
      <c r="Q102" s="1"/>
      <c r="R102" s="1"/>
      <c r="S102" s="1"/>
      <c r="T102" s="1"/>
      <c r="U102" s="1"/>
      <c r="V102" s="1"/>
      <c r="W102" s="1"/>
      <c r="X102" s="1"/>
    </row>
    <row r="103" spans="5:27" hidden="1"/>
    <row r="104" spans="5:27" hidden="1"/>
    <row r="105" spans="5:27" hidden="1"/>
    <row r="106" spans="5:27" hidden="1"/>
    <row r="107" spans="5:27" hidden="1"/>
    <row r="108" spans="5:27" hidden="1"/>
    <row r="109" spans="5:27" hidden="1"/>
    <row r="110" spans="5:27" hidden="1"/>
    <row r="111" spans="5:27" ht="30" hidden="1" customHeight="1"/>
    <row r="112" spans="5:27" ht="31.5" hidden="1" customHeight="1"/>
    <row r="113" ht="15" customHeight="1"/>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0"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30.xml><?xml version="1.0" encoding="utf-8"?>
<worksheet xmlns="http://schemas.openxmlformats.org/spreadsheetml/2006/main" xmlns:r="http://schemas.openxmlformats.org/officeDocument/2006/relationships">
  <sheetPr codeName="List05_9">
    <tabColor theme="0" tint="-0.249977111117893"/>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207</v>
      </c>
    </row>
    <row r="2" spans="1:10">
      <c r="F2" s="1" t="s">
        <v>490</v>
      </c>
      <c r="G2" s="1"/>
      <c r="H2" s="1"/>
    </row>
    <row r="3" spans="1:10" ht="3" customHeight="1"/>
    <row r="4" spans="1:10">
      <c r="F4" s="1" t="s">
        <v>453</v>
      </c>
      <c r="G4" s="1"/>
      <c r="H4" s="1"/>
      <c r="I4" s="1" t="s">
        <v>454</v>
      </c>
    </row>
    <row r="5" spans="1:10" ht="11.25" customHeight="1">
      <c r="F5" t="s">
        <v>91</v>
      </c>
      <c r="G5" t="s">
        <v>456</v>
      </c>
      <c r="H5" t="s">
        <v>441</v>
      </c>
      <c r="I5" s="1"/>
    </row>
    <row r="6" spans="1:10" ht="12" customHeight="1">
      <c r="F6" t="s">
        <v>92</v>
      </c>
      <c r="G6">
        <v>2</v>
      </c>
      <c r="H6">
        <v>3</v>
      </c>
      <c r="I6">
        <v>4</v>
      </c>
      <c r="J6">
        <v>4</v>
      </c>
    </row>
    <row r="7" spans="1:10">
      <c r="F7">
        <v>1</v>
      </c>
      <c r="G7" t="s">
        <v>491</v>
      </c>
      <c r="H7" t="str">
        <f>IF(dateCh="","",dateCh)</f>
        <v>30.11.2022</v>
      </c>
      <c r="I7" t="s">
        <v>492</v>
      </c>
    </row>
    <row r="8" spans="1:10">
      <c r="A8" s="1">
        <v>1</v>
      </c>
      <c r="F8" t="str">
        <f>"2." &amp;mergeValue(A8)</f>
        <v>2.1</v>
      </c>
      <c r="G8" t="s">
        <v>493</v>
      </c>
      <c r="I8" t="s">
        <v>588</v>
      </c>
    </row>
    <row r="9" spans="1:10">
      <c r="A9" s="1"/>
      <c r="F9" t="str">
        <f>"3." &amp;mergeValue(A9)</f>
        <v>3.1</v>
      </c>
      <c r="G9" t="s">
        <v>494</v>
      </c>
      <c r="I9" t="s">
        <v>586</v>
      </c>
    </row>
    <row r="10" spans="1:10">
      <c r="A10" s="1"/>
      <c r="F10" t="str">
        <f>"4."&amp;mergeValue(A10)</f>
        <v>4.1</v>
      </c>
      <c r="G10" t="s">
        <v>495</v>
      </c>
      <c r="H10" t="s">
        <v>457</v>
      </c>
    </row>
    <row r="11" spans="1:10">
      <c r="A11" s="1"/>
      <c r="B11" s="1">
        <v>1</v>
      </c>
      <c r="F11" t="str">
        <f>"4."&amp;mergeValue(A11) &amp;"."&amp;mergeValue(B11)</f>
        <v>4.1.1</v>
      </c>
      <c r="G11" t="s">
        <v>590</v>
      </c>
      <c r="H11" t="str">
        <f>IF(region_name="","",region_name)</f>
        <v>Ленинградская область</v>
      </c>
      <c r="I11" t="s">
        <v>498</v>
      </c>
    </row>
    <row r="12" spans="1:10">
      <c r="A12" s="1"/>
      <c r="B12" s="1"/>
      <c r="C12" s="1">
        <v>1</v>
      </c>
      <c r="F12" t="str">
        <f>"4."&amp;mergeValue(A12) &amp;"."&amp;mergeValue(B12)&amp;"."&amp;mergeValue(C12)</f>
        <v>4.1.1.1</v>
      </c>
      <c r="G12" t="s">
        <v>496</v>
      </c>
      <c r="I12" t="s">
        <v>499</v>
      </c>
    </row>
    <row r="13" spans="1:10" ht="39" customHeight="1">
      <c r="A13" s="1"/>
      <c r="B13" s="1"/>
      <c r="C13" s="1"/>
      <c r="D13">
        <v>1</v>
      </c>
      <c r="F13" t="str">
        <f>"4."&amp;mergeValue(A13) &amp;"."&amp;mergeValue(B13)&amp;"."&amp;mergeValue(C13)&amp;"."&amp;mergeValue(D13)</f>
        <v>4.1.1.1.1</v>
      </c>
      <c r="G13" t="s">
        <v>497</v>
      </c>
      <c r="I13" s="1" t="s">
        <v>589</v>
      </c>
    </row>
    <row r="14" spans="1:10">
      <c r="A14" s="1"/>
      <c r="B14" s="1"/>
      <c r="C14" s="1"/>
      <c r="G14" t="s">
        <v>4</v>
      </c>
      <c r="I14" s="1"/>
    </row>
    <row r="15" spans="1:10">
      <c r="A15" s="1"/>
      <c r="B15" s="1"/>
      <c r="G15" t="s">
        <v>402</v>
      </c>
    </row>
    <row r="16" spans="1:10">
      <c r="A16" s="1"/>
      <c r="G16" t="s">
        <v>505</v>
      </c>
    </row>
    <row r="17" spans="7:8">
      <c r="G17" t="s">
        <v>504</v>
      </c>
    </row>
    <row r="18" spans="7:8" ht="3" customHeight="1"/>
    <row r="19" spans="7:8" ht="15" customHeight="1">
      <c r="G19" s="1" t="s">
        <v>591</v>
      </c>
      <c r="H19" s="1"/>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sheetPr codeName="List06_9">
    <tabColor rgb="FFEAEBEE"/>
    <pageSetUpPr fitToPage="1"/>
  </sheetPr>
  <dimension ref="A1:Y31"/>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7.42578125" customWidth="1"/>
    <col min="14" max="14" width="2.7109375" hidden="1" customWidth="1"/>
    <col min="15" max="18" width="23.7109375" customWidth="1"/>
    <col min="19" max="19" width="11.7109375" customWidth="1"/>
    <col min="20" max="20" width="3.7109375" customWidth="1"/>
    <col min="21" max="21" width="11.7109375" customWidth="1"/>
    <col min="22" max="22" width="8.5703125" hidden="1" customWidth="1"/>
    <col min="23" max="23" width="4.7109375" customWidth="1"/>
    <col min="24" max="24" width="115.7109375" customWidth="1"/>
    <col min="247" max="254" width="0" hidden="1" customWidth="1"/>
    <col min="255" max="257" width="3.7109375" customWidth="1"/>
    <col min="258" max="258" width="12.7109375" customWidth="1"/>
    <col min="259" max="259" width="47.42578125" customWidth="1"/>
    <col min="260" max="260" width="0" hidden="1" customWidth="1"/>
    <col min="261" max="261" width="24.7109375" customWidth="1"/>
    <col min="262" max="262" width="14.7109375" customWidth="1"/>
    <col min="263" max="264" width="15.7109375" customWidth="1"/>
    <col min="265" max="265" width="11.7109375" customWidth="1"/>
    <col min="266" max="266" width="6.42578125" bestFit="1" customWidth="1"/>
    <col min="267" max="267" width="11.7109375" customWidth="1"/>
    <col min="268" max="268" width="0" hidden="1" customWidth="1"/>
    <col min="269" max="269" width="3.7109375" customWidth="1"/>
    <col min="270" max="270" width="11.140625" bestFit="1" customWidth="1"/>
    <col min="503" max="510" width="0" hidden="1" customWidth="1"/>
    <col min="511" max="513" width="3.7109375" customWidth="1"/>
    <col min="514" max="514" width="12.7109375" customWidth="1"/>
    <col min="515" max="515" width="47.42578125" customWidth="1"/>
    <col min="516" max="516" width="0" hidden="1" customWidth="1"/>
    <col min="517" max="517" width="24.7109375" customWidth="1"/>
    <col min="518" max="518" width="14.7109375" customWidth="1"/>
    <col min="519" max="520" width="15.7109375" customWidth="1"/>
    <col min="521" max="521" width="11.7109375" customWidth="1"/>
    <col min="522" max="522" width="6.42578125" bestFit="1" customWidth="1"/>
    <col min="523" max="523" width="11.7109375" customWidth="1"/>
    <col min="524" max="524" width="0" hidden="1" customWidth="1"/>
    <col min="525" max="525" width="3.7109375" customWidth="1"/>
    <col min="526" max="526" width="11.140625" bestFit="1" customWidth="1"/>
    <col min="759" max="766" width="0" hidden="1" customWidth="1"/>
    <col min="767" max="769" width="3.7109375" customWidth="1"/>
    <col min="770" max="770" width="12.7109375" customWidth="1"/>
    <col min="771" max="771" width="47.42578125" customWidth="1"/>
    <col min="772" max="772" width="0" hidden="1" customWidth="1"/>
    <col min="773" max="773" width="24.7109375" customWidth="1"/>
    <col min="774" max="774" width="14.7109375" customWidth="1"/>
    <col min="775" max="776" width="15.7109375" customWidth="1"/>
    <col min="777" max="777" width="11.7109375" customWidth="1"/>
    <col min="778" max="778" width="6.42578125" bestFit="1" customWidth="1"/>
    <col min="779" max="779" width="11.7109375" customWidth="1"/>
    <col min="780" max="780" width="0" hidden="1" customWidth="1"/>
    <col min="781" max="781" width="3.7109375" customWidth="1"/>
    <col min="782" max="782" width="11.140625" bestFit="1" customWidth="1"/>
    <col min="1015" max="1022" width="0" hidden="1" customWidth="1"/>
    <col min="1023" max="1025" width="3.7109375" customWidth="1"/>
    <col min="1026" max="1026" width="12.7109375" customWidth="1"/>
    <col min="1027" max="1027" width="47.42578125" customWidth="1"/>
    <col min="1028" max="1028" width="0" hidden="1" customWidth="1"/>
    <col min="1029" max="1029" width="24.7109375" customWidth="1"/>
    <col min="1030" max="1030" width="14.7109375" customWidth="1"/>
    <col min="1031" max="1032" width="15.7109375" customWidth="1"/>
    <col min="1033" max="1033" width="11.7109375" customWidth="1"/>
    <col min="1034" max="1034" width="6.42578125" bestFit="1" customWidth="1"/>
    <col min="1035" max="1035" width="11.7109375" customWidth="1"/>
    <col min="1036" max="1036" width="0" hidden="1" customWidth="1"/>
    <col min="1037" max="1037" width="3.7109375" customWidth="1"/>
    <col min="1038" max="1038" width="11.140625" bestFit="1" customWidth="1"/>
    <col min="1271" max="1278" width="0" hidden="1" customWidth="1"/>
    <col min="1279" max="1281" width="3.7109375" customWidth="1"/>
    <col min="1282" max="1282" width="12.7109375" customWidth="1"/>
    <col min="1283" max="1283" width="47.42578125" customWidth="1"/>
    <col min="1284" max="1284" width="0" hidden="1" customWidth="1"/>
    <col min="1285" max="1285" width="24.7109375" customWidth="1"/>
    <col min="1286" max="1286" width="14.7109375" customWidth="1"/>
    <col min="1287" max="1288" width="15.7109375" customWidth="1"/>
    <col min="1289" max="1289" width="11.7109375" customWidth="1"/>
    <col min="1290" max="1290" width="6.42578125" bestFit="1" customWidth="1"/>
    <col min="1291" max="1291" width="11.7109375" customWidth="1"/>
    <col min="1292" max="1292" width="0" hidden="1" customWidth="1"/>
    <col min="1293" max="1293" width="3.7109375" customWidth="1"/>
    <col min="1294" max="1294" width="11.140625" bestFit="1" customWidth="1"/>
    <col min="1527" max="1534" width="0" hidden="1" customWidth="1"/>
    <col min="1535" max="1537" width="3.7109375" customWidth="1"/>
    <col min="1538" max="1538" width="12.7109375" customWidth="1"/>
    <col min="1539" max="1539" width="47.42578125" customWidth="1"/>
    <col min="1540" max="1540" width="0" hidden="1" customWidth="1"/>
    <col min="1541" max="1541" width="24.7109375" customWidth="1"/>
    <col min="1542" max="1542" width="14.7109375" customWidth="1"/>
    <col min="1543" max="1544" width="15.7109375" customWidth="1"/>
    <col min="1545" max="1545" width="11.7109375" customWidth="1"/>
    <col min="1546" max="1546" width="6.42578125" bestFit="1" customWidth="1"/>
    <col min="1547" max="1547" width="11.7109375" customWidth="1"/>
    <col min="1548" max="1548" width="0" hidden="1" customWidth="1"/>
    <col min="1549" max="1549" width="3.7109375" customWidth="1"/>
    <col min="1550" max="1550" width="11.140625" bestFit="1" customWidth="1"/>
    <col min="1783" max="1790" width="0" hidden="1" customWidth="1"/>
    <col min="1791" max="1793" width="3.7109375" customWidth="1"/>
    <col min="1794" max="1794" width="12.7109375" customWidth="1"/>
    <col min="1795" max="1795" width="47.42578125" customWidth="1"/>
    <col min="1796" max="1796" width="0" hidden="1" customWidth="1"/>
    <col min="1797" max="1797" width="24.7109375" customWidth="1"/>
    <col min="1798" max="1798" width="14.7109375" customWidth="1"/>
    <col min="1799" max="1800" width="15.7109375" customWidth="1"/>
    <col min="1801" max="1801" width="11.7109375" customWidth="1"/>
    <col min="1802" max="1802" width="6.42578125" bestFit="1" customWidth="1"/>
    <col min="1803" max="1803" width="11.7109375" customWidth="1"/>
    <col min="1804" max="1804" width="0" hidden="1" customWidth="1"/>
    <col min="1805" max="1805" width="3.7109375" customWidth="1"/>
    <col min="1806" max="1806" width="11.140625" bestFit="1" customWidth="1"/>
    <col min="2039" max="2046" width="0" hidden="1" customWidth="1"/>
    <col min="2047" max="2049" width="3.7109375" customWidth="1"/>
    <col min="2050" max="2050" width="12.7109375" customWidth="1"/>
    <col min="2051" max="2051" width="47.42578125" customWidth="1"/>
    <col min="2052" max="2052" width="0" hidden="1" customWidth="1"/>
    <col min="2053" max="2053" width="24.7109375" customWidth="1"/>
    <col min="2054" max="2054" width="14.7109375" customWidth="1"/>
    <col min="2055" max="2056" width="15.7109375" customWidth="1"/>
    <col min="2057" max="2057" width="11.7109375" customWidth="1"/>
    <col min="2058" max="2058" width="6.42578125" bestFit="1" customWidth="1"/>
    <col min="2059" max="2059" width="11.7109375" customWidth="1"/>
    <col min="2060" max="2060" width="0" hidden="1" customWidth="1"/>
    <col min="2061" max="2061" width="3.7109375" customWidth="1"/>
    <col min="2062" max="2062" width="11.140625" bestFit="1" customWidth="1"/>
    <col min="2295" max="2302" width="0" hidden="1" customWidth="1"/>
    <col min="2303" max="2305" width="3.7109375" customWidth="1"/>
    <col min="2306" max="2306" width="12.7109375" customWidth="1"/>
    <col min="2307" max="2307" width="47.42578125" customWidth="1"/>
    <col min="2308" max="2308" width="0" hidden="1" customWidth="1"/>
    <col min="2309" max="2309" width="24.7109375" customWidth="1"/>
    <col min="2310" max="2310" width="14.7109375" customWidth="1"/>
    <col min="2311" max="2312" width="15.7109375" customWidth="1"/>
    <col min="2313" max="2313" width="11.7109375" customWidth="1"/>
    <col min="2314" max="2314" width="6.42578125" bestFit="1" customWidth="1"/>
    <col min="2315" max="2315" width="11.7109375" customWidth="1"/>
    <col min="2316" max="2316" width="0" hidden="1" customWidth="1"/>
    <col min="2317" max="2317" width="3.7109375" customWidth="1"/>
    <col min="2318" max="2318" width="11.140625" bestFit="1" customWidth="1"/>
    <col min="2551" max="2558" width="0" hidden="1" customWidth="1"/>
    <col min="2559" max="2561" width="3.7109375" customWidth="1"/>
    <col min="2562" max="2562" width="12.7109375" customWidth="1"/>
    <col min="2563" max="2563" width="47.42578125" customWidth="1"/>
    <col min="2564" max="2564" width="0" hidden="1" customWidth="1"/>
    <col min="2565" max="2565" width="24.7109375" customWidth="1"/>
    <col min="2566" max="2566" width="14.7109375" customWidth="1"/>
    <col min="2567" max="2568" width="15.7109375" customWidth="1"/>
    <col min="2569" max="2569" width="11.7109375" customWidth="1"/>
    <col min="2570" max="2570" width="6.42578125" bestFit="1" customWidth="1"/>
    <col min="2571" max="2571" width="11.7109375" customWidth="1"/>
    <col min="2572" max="2572" width="0" hidden="1" customWidth="1"/>
    <col min="2573" max="2573" width="3.7109375" customWidth="1"/>
    <col min="2574" max="2574" width="11.140625" bestFit="1" customWidth="1"/>
    <col min="2807" max="2814" width="0" hidden="1" customWidth="1"/>
    <col min="2815" max="2817" width="3.7109375" customWidth="1"/>
    <col min="2818" max="2818" width="12.7109375" customWidth="1"/>
    <col min="2819" max="2819" width="47.42578125" customWidth="1"/>
    <col min="2820" max="2820" width="0" hidden="1" customWidth="1"/>
    <col min="2821" max="2821" width="24.7109375" customWidth="1"/>
    <col min="2822" max="2822" width="14.7109375" customWidth="1"/>
    <col min="2823" max="2824" width="15.7109375" customWidth="1"/>
    <col min="2825" max="2825" width="11.7109375" customWidth="1"/>
    <col min="2826" max="2826" width="6.42578125" bestFit="1" customWidth="1"/>
    <col min="2827" max="2827" width="11.7109375" customWidth="1"/>
    <col min="2828" max="2828" width="0" hidden="1" customWidth="1"/>
    <col min="2829" max="2829" width="3.7109375" customWidth="1"/>
    <col min="2830" max="2830" width="11.140625" bestFit="1" customWidth="1"/>
    <col min="3063" max="3070" width="0" hidden="1" customWidth="1"/>
    <col min="3071" max="3073" width="3.7109375" customWidth="1"/>
    <col min="3074" max="3074" width="12.7109375" customWidth="1"/>
    <col min="3075" max="3075" width="47.42578125" customWidth="1"/>
    <col min="3076" max="3076" width="0" hidden="1" customWidth="1"/>
    <col min="3077" max="3077" width="24.7109375" customWidth="1"/>
    <col min="3078" max="3078" width="14.7109375" customWidth="1"/>
    <col min="3079" max="3080" width="15.7109375" customWidth="1"/>
    <col min="3081" max="3081" width="11.7109375" customWidth="1"/>
    <col min="3082" max="3082" width="6.42578125" bestFit="1" customWidth="1"/>
    <col min="3083" max="3083" width="11.7109375" customWidth="1"/>
    <col min="3084" max="3084" width="0" hidden="1" customWidth="1"/>
    <col min="3085" max="3085" width="3.7109375" customWidth="1"/>
    <col min="3086" max="3086" width="11.140625" bestFit="1" customWidth="1"/>
    <col min="3319" max="3326" width="0" hidden="1" customWidth="1"/>
    <col min="3327" max="3329" width="3.7109375" customWidth="1"/>
    <col min="3330" max="3330" width="12.7109375" customWidth="1"/>
    <col min="3331" max="3331" width="47.42578125" customWidth="1"/>
    <col min="3332" max="3332" width="0" hidden="1" customWidth="1"/>
    <col min="3333" max="3333" width="24.7109375" customWidth="1"/>
    <col min="3334" max="3334" width="14.7109375" customWidth="1"/>
    <col min="3335" max="3336" width="15.7109375" customWidth="1"/>
    <col min="3337" max="3337" width="11.7109375" customWidth="1"/>
    <col min="3338" max="3338" width="6.42578125" bestFit="1" customWidth="1"/>
    <col min="3339" max="3339" width="11.7109375" customWidth="1"/>
    <col min="3340" max="3340" width="0" hidden="1" customWidth="1"/>
    <col min="3341" max="3341" width="3.7109375" customWidth="1"/>
    <col min="3342" max="3342" width="11.140625" bestFit="1" customWidth="1"/>
    <col min="3575" max="3582" width="0" hidden="1" customWidth="1"/>
    <col min="3583" max="3585" width="3.7109375" customWidth="1"/>
    <col min="3586" max="3586" width="12.7109375" customWidth="1"/>
    <col min="3587" max="3587" width="47.42578125" customWidth="1"/>
    <col min="3588" max="3588" width="0" hidden="1" customWidth="1"/>
    <col min="3589" max="3589" width="24.7109375" customWidth="1"/>
    <col min="3590" max="3590" width="14.7109375" customWidth="1"/>
    <col min="3591" max="3592" width="15.7109375" customWidth="1"/>
    <col min="3593" max="3593" width="11.7109375" customWidth="1"/>
    <col min="3594" max="3594" width="6.42578125" bestFit="1" customWidth="1"/>
    <col min="3595" max="3595" width="11.7109375" customWidth="1"/>
    <col min="3596" max="3596" width="0" hidden="1" customWidth="1"/>
    <col min="3597" max="3597" width="3.7109375" customWidth="1"/>
    <col min="3598" max="3598" width="11.140625" bestFit="1" customWidth="1"/>
    <col min="3831" max="3838" width="0" hidden="1" customWidth="1"/>
    <col min="3839" max="3841" width="3.7109375" customWidth="1"/>
    <col min="3842" max="3842" width="12.7109375" customWidth="1"/>
    <col min="3843" max="3843" width="47.42578125" customWidth="1"/>
    <col min="3844" max="3844" width="0" hidden="1" customWidth="1"/>
    <col min="3845" max="3845" width="24.7109375" customWidth="1"/>
    <col min="3846" max="3846" width="14.7109375" customWidth="1"/>
    <col min="3847" max="3848" width="15.7109375" customWidth="1"/>
    <col min="3849" max="3849" width="11.7109375" customWidth="1"/>
    <col min="3850" max="3850" width="6.42578125" bestFit="1" customWidth="1"/>
    <col min="3851" max="3851" width="11.7109375" customWidth="1"/>
    <col min="3852" max="3852" width="0" hidden="1" customWidth="1"/>
    <col min="3853" max="3853" width="3.7109375" customWidth="1"/>
    <col min="3854" max="3854" width="11.140625" bestFit="1" customWidth="1"/>
    <col min="4087" max="4094" width="0" hidden="1" customWidth="1"/>
    <col min="4095" max="4097" width="3.7109375" customWidth="1"/>
    <col min="4098" max="4098" width="12.7109375" customWidth="1"/>
    <col min="4099" max="4099" width="47.42578125" customWidth="1"/>
    <col min="4100" max="4100" width="0" hidden="1" customWidth="1"/>
    <col min="4101" max="4101" width="24.7109375" customWidth="1"/>
    <col min="4102" max="4102" width="14.7109375" customWidth="1"/>
    <col min="4103" max="4104" width="15.7109375" customWidth="1"/>
    <col min="4105" max="4105" width="11.7109375" customWidth="1"/>
    <col min="4106" max="4106" width="6.42578125" bestFit="1" customWidth="1"/>
    <col min="4107" max="4107" width="11.7109375" customWidth="1"/>
    <col min="4108" max="4108" width="0" hidden="1" customWidth="1"/>
    <col min="4109" max="4109" width="3.7109375" customWidth="1"/>
    <col min="4110" max="4110" width="11.140625" bestFit="1" customWidth="1"/>
    <col min="4343" max="4350" width="0" hidden="1" customWidth="1"/>
    <col min="4351" max="4353" width="3.7109375" customWidth="1"/>
    <col min="4354" max="4354" width="12.7109375" customWidth="1"/>
    <col min="4355" max="4355" width="47.42578125" customWidth="1"/>
    <col min="4356" max="4356" width="0" hidden="1" customWidth="1"/>
    <col min="4357" max="4357" width="24.7109375" customWidth="1"/>
    <col min="4358" max="4358" width="14.7109375" customWidth="1"/>
    <col min="4359" max="4360" width="15.7109375" customWidth="1"/>
    <col min="4361" max="4361" width="11.7109375" customWidth="1"/>
    <col min="4362" max="4362" width="6.42578125" bestFit="1" customWidth="1"/>
    <col min="4363" max="4363" width="11.7109375" customWidth="1"/>
    <col min="4364" max="4364" width="0" hidden="1" customWidth="1"/>
    <col min="4365" max="4365" width="3.7109375" customWidth="1"/>
    <col min="4366" max="4366" width="11.140625" bestFit="1" customWidth="1"/>
    <col min="4599" max="4606" width="0" hidden="1" customWidth="1"/>
    <col min="4607" max="4609" width="3.7109375" customWidth="1"/>
    <col min="4610" max="4610" width="12.7109375" customWidth="1"/>
    <col min="4611" max="4611" width="47.42578125" customWidth="1"/>
    <col min="4612" max="4612" width="0" hidden="1" customWidth="1"/>
    <col min="4613" max="4613" width="24.7109375" customWidth="1"/>
    <col min="4614" max="4614" width="14.7109375" customWidth="1"/>
    <col min="4615" max="4616" width="15.7109375" customWidth="1"/>
    <col min="4617" max="4617" width="11.7109375" customWidth="1"/>
    <col min="4618" max="4618" width="6.42578125" bestFit="1" customWidth="1"/>
    <col min="4619" max="4619" width="11.7109375" customWidth="1"/>
    <col min="4620" max="4620" width="0" hidden="1" customWidth="1"/>
    <col min="4621" max="4621" width="3.7109375" customWidth="1"/>
    <col min="4622" max="4622" width="11.140625" bestFit="1" customWidth="1"/>
    <col min="4855" max="4862" width="0" hidden="1" customWidth="1"/>
    <col min="4863" max="4865" width="3.7109375" customWidth="1"/>
    <col min="4866" max="4866" width="12.7109375" customWidth="1"/>
    <col min="4867" max="4867" width="47.42578125" customWidth="1"/>
    <col min="4868" max="4868" width="0" hidden="1" customWidth="1"/>
    <col min="4869" max="4869" width="24.7109375" customWidth="1"/>
    <col min="4870" max="4870" width="14.7109375" customWidth="1"/>
    <col min="4871" max="4872" width="15.7109375" customWidth="1"/>
    <col min="4873" max="4873" width="11.7109375" customWidth="1"/>
    <col min="4874" max="4874" width="6.42578125" bestFit="1" customWidth="1"/>
    <col min="4875" max="4875" width="11.7109375" customWidth="1"/>
    <col min="4876" max="4876" width="0" hidden="1" customWidth="1"/>
    <col min="4877" max="4877" width="3.7109375" customWidth="1"/>
    <col min="4878" max="4878" width="11.140625" bestFit="1" customWidth="1"/>
    <col min="5111" max="5118" width="0" hidden="1" customWidth="1"/>
    <col min="5119" max="5121" width="3.7109375" customWidth="1"/>
    <col min="5122" max="5122" width="12.7109375" customWidth="1"/>
    <col min="5123" max="5123" width="47.42578125" customWidth="1"/>
    <col min="5124" max="5124" width="0" hidden="1" customWidth="1"/>
    <col min="5125" max="5125" width="24.7109375" customWidth="1"/>
    <col min="5126" max="5126" width="14.7109375" customWidth="1"/>
    <col min="5127" max="5128" width="15.7109375" customWidth="1"/>
    <col min="5129" max="5129" width="11.7109375" customWidth="1"/>
    <col min="5130" max="5130" width="6.42578125" bestFit="1" customWidth="1"/>
    <col min="5131" max="5131" width="11.7109375" customWidth="1"/>
    <col min="5132" max="5132" width="0" hidden="1" customWidth="1"/>
    <col min="5133" max="5133" width="3.7109375" customWidth="1"/>
    <col min="5134" max="5134" width="11.140625" bestFit="1" customWidth="1"/>
    <col min="5367" max="5374" width="0" hidden="1" customWidth="1"/>
    <col min="5375" max="5377" width="3.7109375" customWidth="1"/>
    <col min="5378" max="5378" width="12.7109375" customWidth="1"/>
    <col min="5379" max="5379" width="47.42578125" customWidth="1"/>
    <col min="5380" max="5380" width="0" hidden="1" customWidth="1"/>
    <col min="5381" max="5381" width="24.7109375" customWidth="1"/>
    <col min="5382" max="5382" width="14.7109375" customWidth="1"/>
    <col min="5383" max="5384" width="15.7109375" customWidth="1"/>
    <col min="5385" max="5385" width="11.7109375" customWidth="1"/>
    <col min="5386" max="5386" width="6.42578125" bestFit="1" customWidth="1"/>
    <col min="5387" max="5387" width="11.7109375" customWidth="1"/>
    <col min="5388" max="5388" width="0" hidden="1" customWidth="1"/>
    <col min="5389" max="5389" width="3.7109375" customWidth="1"/>
    <col min="5390" max="5390" width="11.140625" bestFit="1" customWidth="1"/>
    <col min="5623" max="5630" width="0" hidden="1" customWidth="1"/>
    <col min="5631" max="5633" width="3.7109375" customWidth="1"/>
    <col min="5634" max="5634" width="12.7109375" customWidth="1"/>
    <col min="5635" max="5635" width="47.42578125" customWidth="1"/>
    <col min="5636" max="5636" width="0" hidden="1" customWidth="1"/>
    <col min="5637" max="5637" width="24.7109375" customWidth="1"/>
    <col min="5638" max="5638" width="14.7109375" customWidth="1"/>
    <col min="5639" max="5640" width="15.7109375" customWidth="1"/>
    <col min="5641" max="5641" width="11.7109375" customWidth="1"/>
    <col min="5642" max="5642" width="6.42578125" bestFit="1" customWidth="1"/>
    <col min="5643" max="5643" width="11.7109375" customWidth="1"/>
    <col min="5644" max="5644" width="0" hidden="1" customWidth="1"/>
    <col min="5645" max="5645" width="3.7109375" customWidth="1"/>
    <col min="5646" max="5646" width="11.140625" bestFit="1" customWidth="1"/>
    <col min="5879" max="5886" width="0" hidden="1" customWidth="1"/>
    <col min="5887" max="5889" width="3.7109375" customWidth="1"/>
    <col min="5890" max="5890" width="12.7109375" customWidth="1"/>
    <col min="5891" max="5891" width="47.42578125" customWidth="1"/>
    <col min="5892" max="5892" width="0" hidden="1" customWidth="1"/>
    <col min="5893" max="5893" width="24.7109375" customWidth="1"/>
    <col min="5894" max="5894" width="14.7109375" customWidth="1"/>
    <col min="5895" max="5896" width="15.7109375" customWidth="1"/>
    <col min="5897" max="5897" width="11.7109375" customWidth="1"/>
    <col min="5898" max="5898" width="6.42578125" bestFit="1" customWidth="1"/>
    <col min="5899" max="5899" width="11.7109375" customWidth="1"/>
    <col min="5900" max="5900" width="0" hidden="1" customWidth="1"/>
    <col min="5901" max="5901" width="3.7109375" customWidth="1"/>
    <col min="5902" max="5902" width="11.140625" bestFit="1" customWidth="1"/>
    <col min="6135" max="6142" width="0" hidden="1" customWidth="1"/>
    <col min="6143" max="6145" width="3.7109375" customWidth="1"/>
    <col min="6146" max="6146" width="12.7109375" customWidth="1"/>
    <col min="6147" max="6147" width="47.42578125" customWidth="1"/>
    <col min="6148" max="6148" width="0" hidden="1" customWidth="1"/>
    <col min="6149" max="6149" width="24.7109375" customWidth="1"/>
    <col min="6150" max="6150" width="14.7109375" customWidth="1"/>
    <col min="6151" max="6152" width="15.7109375" customWidth="1"/>
    <col min="6153" max="6153" width="11.7109375" customWidth="1"/>
    <col min="6154" max="6154" width="6.42578125" bestFit="1" customWidth="1"/>
    <col min="6155" max="6155" width="11.7109375" customWidth="1"/>
    <col min="6156" max="6156" width="0" hidden="1" customWidth="1"/>
    <col min="6157" max="6157" width="3.7109375" customWidth="1"/>
    <col min="6158" max="6158" width="11.140625" bestFit="1" customWidth="1"/>
    <col min="6391" max="6398" width="0" hidden="1" customWidth="1"/>
    <col min="6399" max="6401" width="3.7109375" customWidth="1"/>
    <col min="6402" max="6402" width="12.7109375" customWidth="1"/>
    <col min="6403" max="6403" width="47.42578125" customWidth="1"/>
    <col min="6404" max="6404" width="0" hidden="1" customWidth="1"/>
    <col min="6405" max="6405" width="24.7109375" customWidth="1"/>
    <col min="6406" max="6406" width="14.7109375" customWidth="1"/>
    <col min="6407" max="6408" width="15.7109375" customWidth="1"/>
    <col min="6409" max="6409" width="11.7109375" customWidth="1"/>
    <col min="6410" max="6410" width="6.42578125" bestFit="1" customWidth="1"/>
    <col min="6411" max="6411" width="11.7109375" customWidth="1"/>
    <col min="6412" max="6412" width="0" hidden="1" customWidth="1"/>
    <col min="6413" max="6413" width="3.7109375" customWidth="1"/>
    <col min="6414" max="6414" width="11.140625" bestFit="1" customWidth="1"/>
    <col min="6647" max="6654" width="0" hidden="1" customWidth="1"/>
    <col min="6655" max="6657" width="3.7109375" customWidth="1"/>
    <col min="6658" max="6658" width="12.7109375" customWidth="1"/>
    <col min="6659" max="6659" width="47.42578125" customWidth="1"/>
    <col min="6660" max="6660" width="0" hidden="1" customWidth="1"/>
    <col min="6661" max="6661" width="24.7109375" customWidth="1"/>
    <col min="6662" max="6662" width="14.7109375" customWidth="1"/>
    <col min="6663" max="6664" width="15.7109375" customWidth="1"/>
    <col min="6665" max="6665" width="11.7109375" customWidth="1"/>
    <col min="6666" max="6666" width="6.42578125" bestFit="1" customWidth="1"/>
    <col min="6667" max="6667" width="11.7109375" customWidth="1"/>
    <col min="6668" max="6668" width="0" hidden="1" customWidth="1"/>
    <col min="6669" max="6669" width="3.7109375" customWidth="1"/>
    <col min="6670" max="6670" width="11.140625" bestFit="1" customWidth="1"/>
    <col min="6903" max="6910" width="0" hidden="1" customWidth="1"/>
    <col min="6911" max="6913" width="3.7109375" customWidth="1"/>
    <col min="6914" max="6914" width="12.7109375" customWidth="1"/>
    <col min="6915" max="6915" width="47.42578125" customWidth="1"/>
    <col min="6916" max="6916" width="0" hidden="1" customWidth="1"/>
    <col min="6917" max="6917" width="24.7109375" customWidth="1"/>
    <col min="6918" max="6918" width="14.7109375" customWidth="1"/>
    <col min="6919" max="6920" width="15.7109375" customWidth="1"/>
    <col min="6921" max="6921" width="11.7109375" customWidth="1"/>
    <col min="6922" max="6922" width="6.42578125" bestFit="1" customWidth="1"/>
    <col min="6923" max="6923" width="11.7109375" customWidth="1"/>
    <col min="6924" max="6924" width="0" hidden="1" customWidth="1"/>
    <col min="6925" max="6925" width="3.7109375" customWidth="1"/>
    <col min="6926" max="6926" width="11.140625" bestFit="1" customWidth="1"/>
    <col min="7159" max="7166" width="0" hidden="1" customWidth="1"/>
    <col min="7167" max="7169" width="3.7109375" customWidth="1"/>
    <col min="7170" max="7170" width="12.7109375" customWidth="1"/>
    <col min="7171" max="7171" width="47.42578125" customWidth="1"/>
    <col min="7172" max="7172" width="0" hidden="1" customWidth="1"/>
    <col min="7173" max="7173" width="24.7109375" customWidth="1"/>
    <col min="7174" max="7174" width="14.7109375" customWidth="1"/>
    <col min="7175" max="7176" width="15.7109375" customWidth="1"/>
    <col min="7177" max="7177" width="11.7109375" customWidth="1"/>
    <col min="7178" max="7178" width="6.42578125" bestFit="1" customWidth="1"/>
    <col min="7179" max="7179" width="11.7109375" customWidth="1"/>
    <col min="7180" max="7180" width="0" hidden="1" customWidth="1"/>
    <col min="7181" max="7181" width="3.7109375" customWidth="1"/>
    <col min="7182" max="7182" width="11.140625" bestFit="1" customWidth="1"/>
    <col min="7415" max="7422" width="0" hidden="1" customWidth="1"/>
    <col min="7423" max="7425" width="3.7109375" customWidth="1"/>
    <col min="7426" max="7426" width="12.7109375" customWidth="1"/>
    <col min="7427" max="7427" width="47.42578125" customWidth="1"/>
    <col min="7428" max="7428" width="0" hidden="1" customWidth="1"/>
    <col min="7429" max="7429" width="24.7109375" customWidth="1"/>
    <col min="7430" max="7430" width="14.7109375" customWidth="1"/>
    <col min="7431" max="7432" width="15.7109375" customWidth="1"/>
    <col min="7433" max="7433" width="11.7109375" customWidth="1"/>
    <col min="7434" max="7434" width="6.42578125" bestFit="1" customWidth="1"/>
    <col min="7435" max="7435" width="11.7109375" customWidth="1"/>
    <col min="7436" max="7436" width="0" hidden="1" customWidth="1"/>
    <col min="7437" max="7437" width="3.7109375" customWidth="1"/>
    <col min="7438" max="7438" width="11.140625" bestFit="1" customWidth="1"/>
    <col min="7671" max="7678" width="0" hidden="1" customWidth="1"/>
    <col min="7679" max="7681" width="3.7109375" customWidth="1"/>
    <col min="7682" max="7682" width="12.7109375" customWidth="1"/>
    <col min="7683" max="7683" width="47.42578125" customWidth="1"/>
    <col min="7684" max="7684" width="0" hidden="1" customWidth="1"/>
    <col min="7685" max="7685" width="24.7109375" customWidth="1"/>
    <col min="7686" max="7686" width="14.7109375" customWidth="1"/>
    <col min="7687" max="7688" width="15.7109375" customWidth="1"/>
    <col min="7689" max="7689" width="11.7109375" customWidth="1"/>
    <col min="7690" max="7690" width="6.42578125" bestFit="1" customWidth="1"/>
    <col min="7691" max="7691" width="11.7109375" customWidth="1"/>
    <col min="7692" max="7692" width="0" hidden="1" customWidth="1"/>
    <col min="7693" max="7693" width="3.7109375" customWidth="1"/>
    <col min="7694" max="7694" width="11.140625" bestFit="1" customWidth="1"/>
    <col min="7927" max="7934" width="0" hidden="1" customWidth="1"/>
    <col min="7935" max="7937" width="3.7109375" customWidth="1"/>
    <col min="7938" max="7938" width="12.7109375" customWidth="1"/>
    <col min="7939" max="7939" width="47.42578125" customWidth="1"/>
    <col min="7940" max="7940" width="0" hidden="1" customWidth="1"/>
    <col min="7941" max="7941" width="24.7109375" customWidth="1"/>
    <col min="7942" max="7942" width="14.7109375" customWidth="1"/>
    <col min="7943" max="7944" width="15.7109375" customWidth="1"/>
    <col min="7945" max="7945" width="11.7109375" customWidth="1"/>
    <col min="7946" max="7946" width="6.42578125" bestFit="1" customWidth="1"/>
    <col min="7947" max="7947" width="11.7109375" customWidth="1"/>
    <col min="7948" max="7948" width="0" hidden="1" customWidth="1"/>
    <col min="7949" max="7949" width="3.7109375" customWidth="1"/>
    <col min="7950" max="7950" width="11.140625" bestFit="1" customWidth="1"/>
    <col min="8183" max="8190" width="0" hidden="1" customWidth="1"/>
    <col min="8191" max="8193" width="3.7109375" customWidth="1"/>
    <col min="8194" max="8194" width="12.7109375" customWidth="1"/>
    <col min="8195" max="8195" width="47.42578125" customWidth="1"/>
    <col min="8196" max="8196" width="0" hidden="1" customWidth="1"/>
    <col min="8197" max="8197" width="24.7109375" customWidth="1"/>
    <col min="8198" max="8198" width="14.7109375" customWidth="1"/>
    <col min="8199" max="8200" width="15.7109375" customWidth="1"/>
    <col min="8201" max="8201" width="11.7109375" customWidth="1"/>
    <col min="8202" max="8202" width="6.42578125" bestFit="1" customWidth="1"/>
    <col min="8203" max="8203" width="11.7109375" customWidth="1"/>
    <col min="8204" max="8204" width="0" hidden="1" customWidth="1"/>
    <col min="8205" max="8205" width="3.7109375" customWidth="1"/>
    <col min="8206" max="8206" width="11.140625" bestFit="1" customWidth="1"/>
    <col min="8439" max="8446" width="0" hidden="1" customWidth="1"/>
    <col min="8447" max="8449" width="3.7109375" customWidth="1"/>
    <col min="8450" max="8450" width="12.7109375" customWidth="1"/>
    <col min="8451" max="8451" width="47.42578125" customWidth="1"/>
    <col min="8452" max="8452" width="0" hidden="1" customWidth="1"/>
    <col min="8453" max="8453" width="24.7109375" customWidth="1"/>
    <col min="8454" max="8454" width="14.7109375" customWidth="1"/>
    <col min="8455" max="8456" width="15.7109375" customWidth="1"/>
    <col min="8457" max="8457" width="11.7109375" customWidth="1"/>
    <col min="8458" max="8458" width="6.42578125" bestFit="1" customWidth="1"/>
    <col min="8459" max="8459" width="11.7109375" customWidth="1"/>
    <col min="8460" max="8460" width="0" hidden="1" customWidth="1"/>
    <col min="8461" max="8461" width="3.7109375" customWidth="1"/>
    <col min="8462" max="8462" width="11.140625" bestFit="1" customWidth="1"/>
    <col min="8695" max="8702" width="0" hidden="1" customWidth="1"/>
    <col min="8703" max="8705" width="3.7109375" customWidth="1"/>
    <col min="8706" max="8706" width="12.7109375" customWidth="1"/>
    <col min="8707" max="8707" width="47.42578125" customWidth="1"/>
    <col min="8708" max="8708" width="0" hidden="1" customWidth="1"/>
    <col min="8709" max="8709" width="24.7109375" customWidth="1"/>
    <col min="8710" max="8710" width="14.7109375" customWidth="1"/>
    <col min="8711" max="8712" width="15.7109375" customWidth="1"/>
    <col min="8713" max="8713" width="11.7109375" customWidth="1"/>
    <col min="8714" max="8714" width="6.42578125" bestFit="1" customWidth="1"/>
    <col min="8715" max="8715" width="11.7109375" customWidth="1"/>
    <col min="8716" max="8716" width="0" hidden="1" customWidth="1"/>
    <col min="8717" max="8717" width="3.7109375" customWidth="1"/>
    <col min="8718" max="8718" width="11.140625" bestFit="1" customWidth="1"/>
    <col min="8951" max="8958" width="0" hidden="1" customWidth="1"/>
    <col min="8959" max="8961" width="3.7109375" customWidth="1"/>
    <col min="8962" max="8962" width="12.7109375" customWidth="1"/>
    <col min="8963" max="8963" width="47.42578125" customWidth="1"/>
    <col min="8964" max="8964" width="0" hidden="1" customWidth="1"/>
    <col min="8965" max="8965" width="24.7109375" customWidth="1"/>
    <col min="8966" max="8966" width="14.7109375" customWidth="1"/>
    <col min="8967" max="8968" width="15.7109375" customWidth="1"/>
    <col min="8969" max="8969" width="11.7109375" customWidth="1"/>
    <col min="8970" max="8970" width="6.42578125" bestFit="1" customWidth="1"/>
    <col min="8971" max="8971" width="11.7109375" customWidth="1"/>
    <col min="8972" max="8972" width="0" hidden="1" customWidth="1"/>
    <col min="8973" max="8973" width="3.7109375" customWidth="1"/>
    <col min="8974" max="8974" width="11.140625" bestFit="1" customWidth="1"/>
    <col min="9207" max="9214" width="0" hidden="1" customWidth="1"/>
    <col min="9215" max="9217" width="3.7109375" customWidth="1"/>
    <col min="9218" max="9218" width="12.7109375" customWidth="1"/>
    <col min="9219" max="9219" width="47.42578125" customWidth="1"/>
    <col min="9220" max="9220" width="0" hidden="1" customWidth="1"/>
    <col min="9221" max="9221" width="24.7109375" customWidth="1"/>
    <col min="9222" max="9222" width="14.7109375" customWidth="1"/>
    <col min="9223" max="9224" width="15.7109375" customWidth="1"/>
    <col min="9225" max="9225" width="11.7109375" customWidth="1"/>
    <col min="9226" max="9226" width="6.42578125" bestFit="1" customWidth="1"/>
    <col min="9227" max="9227" width="11.7109375" customWidth="1"/>
    <col min="9228" max="9228" width="0" hidden="1" customWidth="1"/>
    <col min="9229" max="9229" width="3.7109375" customWidth="1"/>
    <col min="9230" max="9230" width="11.140625" bestFit="1" customWidth="1"/>
    <col min="9463" max="9470" width="0" hidden="1" customWidth="1"/>
    <col min="9471" max="9473" width="3.7109375" customWidth="1"/>
    <col min="9474" max="9474" width="12.7109375" customWidth="1"/>
    <col min="9475" max="9475" width="47.42578125" customWidth="1"/>
    <col min="9476" max="9476" width="0" hidden="1" customWidth="1"/>
    <col min="9477" max="9477" width="24.7109375" customWidth="1"/>
    <col min="9478" max="9478" width="14.7109375" customWidth="1"/>
    <col min="9479" max="9480" width="15.7109375" customWidth="1"/>
    <col min="9481" max="9481" width="11.7109375" customWidth="1"/>
    <col min="9482" max="9482" width="6.42578125" bestFit="1" customWidth="1"/>
    <col min="9483" max="9483" width="11.7109375" customWidth="1"/>
    <col min="9484" max="9484" width="0" hidden="1" customWidth="1"/>
    <col min="9485" max="9485" width="3.7109375" customWidth="1"/>
    <col min="9486" max="9486" width="11.140625" bestFit="1" customWidth="1"/>
    <col min="9719" max="9726" width="0" hidden="1" customWidth="1"/>
    <col min="9727" max="9729" width="3.7109375" customWidth="1"/>
    <col min="9730" max="9730" width="12.7109375" customWidth="1"/>
    <col min="9731" max="9731" width="47.42578125" customWidth="1"/>
    <col min="9732" max="9732" width="0" hidden="1" customWidth="1"/>
    <col min="9733" max="9733" width="24.7109375" customWidth="1"/>
    <col min="9734" max="9734" width="14.7109375" customWidth="1"/>
    <col min="9735" max="9736" width="15.7109375" customWidth="1"/>
    <col min="9737" max="9737" width="11.7109375" customWidth="1"/>
    <col min="9738" max="9738" width="6.42578125" bestFit="1" customWidth="1"/>
    <col min="9739" max="9739" width="11.7109375" customWidth="1"/>
    <col min="9740" max="9740" width="0" hidden="1" customWidth="1"/>
    <col min="9741" max="9741" width="3.7109375" customWidth="1"/>
    <col min="9742" max="9742" width="11.140625" bestFit="1" customWidth="1"/>
    <col min="9975" max="9982" width="0" hidden="1" customWidth="1"/>
    <col min="9983" max="9985" width="3.7109375" customWidth="1"/>
    <col min="9986" max="9986" width="12.7109375" customWidth="1"/>
    <col min="9987" max="9987" width="47.42578125" customWidth="1"/>
    <col min="9988" max="9988" width="0" hidden="1" customWidth="1"/>
    <col min="9989" max="9989" width="24.7109375" customWidth="1"/>
    <col min="9990" max="9990" width="14.7109375" customWidth="1"/>
    <col min="9991" max="9992" width="15.7109375" customWidth="1"/>
    <col min="9993" max="9993" width="11.7109375" customWidth="1"/>
    <col min="9994" max="9994" width="6.42578125" bestFit="1" customWidth="1"/>
    <col min="9995" max="9995" width="11.7109375" customWidth="1"/>
    <col min="9996" max="9996" width="0" hidden="1" customWidth="1"/>
    <col min="9997" max="9997" width="3.7109375" customWidth="1"/>
    <col min="9998" max="9998" width="11.140625" bestFit="1" customWidth="1"/>
    <col min="10231" max="10238" width="0" hidden="1" customWidth="1"/>
    <col min="10239" max="10241" width="3.7109375" customWidth="1"/>
    <col min="10242" max="10242" width="12.7109375" customWidth="1"/>
    <col min="10243" max="10243" width="47.42578125" customWidth="1"/>
    <col min="10244" max="10244" width="0" hidden="1" customWidth="1"/>
    <col min="10245" max="10245" width="24.7109375" customWidth="1"/>
    <col min="10246" max="10246" width="14.7109375" customWidth="1"/>
    <col min="10247" max="10248" width="15.7109375" customWidth="1"/>
    <col min="10249" max="10249" width="11.7109375" customWidth="1"/>
    <col min="10250" max="10250" width="6.42578125" bestFit="1" customWidth="1"/>
    <col min="10251" max="10251" width="11.7109375" customWidth="1"/>
    <col min="10252" max="10252" width="0" hidden="1" customWidth="1"/>
    <col min="10253" max="10253" width="3.7109375" customWidth="1"/>
    <col min="10254" max="10254" width="11.140625" bestFit="1" customWidth="1"/>
    <col min="10487" max="10494" width="0" hidden="1" customWidth="1"/>
    <col min="10495" max="10497" width="3.7109375" customWidth="1"/>
    <col min="10498" max="10498" width="12.7109375" customWidth="1"/>
    <col min="10499" max="10499" width="47.42578125" customWidth="1"/>
    <col min="10500" max="10500" width="0" hidden="1" customWidth="1"/>
    <col min="10501" max="10501" width="24.7109375" customWidth="1"/>
    <col min="10502" max="10502" width="14.7109375" customWidth="1"/>
    <col min="10503" max="10504" width="15.7109375" customWidth="1"/>
    <col min="10505" max="10505" width="11.7109375" customWidth="1"/>
    <col min="10506" max="10506" width="6.42578125" bestFit="1" customWidth="1"/>
    <col min="10507" max="10507" width="11.7109375" customWidth="1"/>
    <col min="10508" max="10508" width="0" hidden="1" customWidth="1"/>
    <col min="10509" max="10509" width="3.7109375" customWidth="1"/>
    <col min="10510" max="10510" width="11.140625" bestFit="1" customWidth="1"/>
    <col min="10743" max="10750" width="0" hidden="1" customWidth="1"/>
    <col min="10751" max="10753" width="3.7109375" customWidth="1"/>
    <col min="10754" max="10754" width="12.7109375" customWidth="1"/>
    <col min="10755" max="10755" width="47.42578125" customWidth="1"/>
    <col min="10756" max="10756" width="0" hidden="1" customWidth="1"/>
    <col min="10757" max="10757" width="24.7109375" customWidth="1"/>
    <col min="10758" max="10758" width="14.7109375" customWidth="1"/>
    <col min="10759" max="10760" width="15.7109375" customWidth="1"/>
    <col min="10761" max="10761" width="11.7109375" customWidth="1"/>
    <col min="10762" max="10762" width="6.42578125" bestFit="1" customWidth="1"/>
    <col min="10763" max="10763" width="11.7109375" customWidth="1"/>
    <col min="10764" max="10764" width="0" hidden="1" customWidth="1"/>
    <col min="10765" max="10765" width="3.7109375" customWidth="1"/>
    <col min="10766" max="10766" width="11.140625" bestFit="1" customWidth="1"/>
    <col min="10999" max="11006" width="0" hidden="1" customWidth="1"/>
    <col min="11007" max="11009" width="3.7109375" customWidth="1"/>
    <col min="11010" max="11010" width="12.7109375" customWidth="1"/>
    <col min="11011" max="11011" width="47.42578125" customWidth="1"/>
    <col min="11012" max="11012" width="0" hidden="1" customWidth="1"/>
    <col min="11013" max="11013" width="24.7109375" customWidth="1"/>
    <col min="11014" max="11014" width="14.7109375" customWidth="1"/>
    <col min="11015" max="11016" width="15.7109375" customWidth="1"/>
    <col min="11017" max="11017" width="11.7109375" customWidth="1"/>
    <col min="11018" max="11018" width="6.42578125" bestFit="1" customWidth="1"/>
    <col min="11019" max="11019" width="11.7109375" customWidth="1"/>
    <col min="11020" max="11020" width="0" hidden="1" customWidth="1"/>
    <col min="11021" max="11021" width="3.7109375" customWidth="1"/>
    <col min="11022" max="11022" width="11.140625" bestFit="1" customWidth="1"/>
    <col min="11255" max="11262" width="0" hidden="1" customWidth="1"/>
    <col min="11263" max="11265" width="3.7109375" customWidth="1"/>
    <col min="11266" max="11266" width="12.7109375" customWidth="1"/>
    <col min="11267" max="11267" width="47.42578125" customWidth="1"/>
    <col min="11268" max="11268" width="0" hidden="1" customWidth="1"/>
    <col min="11269" max="11269" width="24.7109375" customWidth="1"/>
    <col min="11270" max="11270" width="14.7109375" customWidth="1"/>
    <col min="11271" max="11272" width="15.7109375" customWidth="1"/>
    <col min="11273" max="11273" width="11.7109375" customWidth="1"/>
    <col min="11274" max="11274" width="6.42578125" bestFit="1" customWidth="1"/>
    <col min="11275" max="11275" width="11.7109375" customWidth="1"/>
    <col min="11276" max="11276" width="0" hidden="1" customWidth="1"/>
    <col min="11277" max="11277" width="3.7109375" customWidth="1"/>
    <col min="11278" max="11278" width="11.140625" bestFit="1" customWidth="1"/>
    <col min="11511" max="11518" width="0" hidden="1" customWidth="1"/>
    <col min="11519" max="11521" width="3.7109375" customWidth="1"/>
    <col min="11522" max="11522" width="12.7109375" customWidth="1"/>
    <col min="11523" max="11523" width="47.42578125" customWidth="1"/>
    <col min="11524" max="11524" width="0" hidden="1" customWidth="1"/>
    <col min="11525" max="11525" width="24.7109375" customWidth="1"/>
    <col min="11526" max="11526" width="14.7109375" customWidth="1"/>
    <col min="11527" max="11528" width="15.7109375" customWidth="1"/>
    <col min="11529" max="11529" width="11.7109375" customWidth="1"/>
    <col min="11530" max="11530" width="6.42578125" bestFit="1" customWidth="1"/>
    <col min="11531" max="11531" width="11.7109375" customWidth="1"/>
    <col min="11532" max="11532" width="0" hidden="1" customWidth="1"/>
    <col min="11533" max="11533" width="3.7109375" customWidth="1"/>
    <col min="11534" max="11534" width="11.140625" bestFit="1" customWidth="1"/>
    <col min="11767" max="11774" width="0" hidden="1" customWidth="1"/>
    <col min="11775" max="11777" width="3.7109375" customWidth="1"/>
    <col min="11778" max="11778" width="12.7109375" customWidth="1"/>
    <col min="11779" max="11779" width="47.42578125" customWidth="1"/>
    <col min="11780" max="11780" width="0" hidden="1" customWidth="1"/>
    <col min="11781" max="11781" width="24.7109375" customWidth="1"/>
    <col min="11782" max="11782" width="14.7109375" customWidth="1"/>
    <col min="11783" max="11784" width="15.7109375" customWidth="1"/>
    <col min="11785" max="11785" width="11.7109375" customWidth="1"/>
    <col min="11786" max="11786" width="6.42578125" bestFit="1" customWidth="1"/>
    <col min="11787" max="11787" width="11.7109375" customWidth="1"/>
    <col min="11788" max="11788" width="0" hidden="1" customWidth="1"/>
    <col min="11789" max="11789" width="3.7109375" customWidth="1"/>
    <col min="11790" max="11790" width="11.140625" bestFit="1" customWidth="1"/>
    <col min="12023" max="12030" width="0" hidden="1" customWidth="1"/>
    <col min="12031" max="12033" width="3.7109375" customWidth="1"/>
    <col min="12034" max="12034" width="12.7109375" customWidth="1"/>
    <col min="12035" max="12035" width="47.42578125" customWidth="1"/>
    <col min="12036" max="12036" width="0" hidden="1" customWidth="1"/>
    <col min="12037" max="12037" width="24.7109375" customWidth="1"/>
    <col min="12038" max="12038" width="14.7109375" customWidth="1"/>
    <col min="12039" max="12040" width="15.7109375" customWidth="1"/>
    <col min="12041" max="12041" width="11.7109375" customWidth="1"/>
    <col min="12042" max="12042" width="6.42578125" bestFit="1" customWidth="1"/>
    <col min="12043" max="12043" width="11.7109375" customWidth="1"/>
    <col min="12044" max="12044" width="0" hidden="1" customWidth="1"/>
    <col min="12045" max="12045" width="3.7109375" customWidth="1"/>
    <col min="12046" max="12046" width="11.140625" bestFit="1" customWidth="1"/>
    <col min="12279" max="12286" width="0" hidden="1" customWidth="1"/>
    <col min="12287" max="12289" width="3.7109375" customWidth="1"/>
    <col min="12290" max="12290" width="12.7109375" customWidth="1"/>
    <col min="12291" max="12291" width="47.42578125" customWidth="1"/>
    <col min="12292" max="12292" width="0" hidden="1" customWidth="1"/>
    <col min="12293" max="12293" width="24.7109375" customWidth="1"/>
    <col min="12294" max="12294" width="14.7109375" customWidth="1"/>
    <col min="12295" max="12296" width="15.7109375" customWidth="1"/>
    <col min="12297" max="12297" width="11.7109375" customWidth="1"/>
    <col min="12298" max="12298" width="6.42578125" bestFit="1" customWidth="1"/>
    <col min="12299" max="12299" width="11.7109375" customWidth="1"/>
    <col min="12300" max="12300" width="0" hidden="1" customWidth="1"/>
    <col min="12301" max="12301" width="3.7109375" customWidth="1"/>
    <col min="12302" max="12302" width="11.140625" bestFit="1" customWidth="1"/>
    <col min="12535" max="12542" width="0" hidden="1" customWidth="1"/>
    <col min="12543" max="12545" width="3.7109375" customWidth="1"/>
    <col min="12546" max="12546" width="12.7109375" customWidth="1"/>
    <col min="12547" max="12547" width="47.42578125" customWidth="1"/>
    <col min="12548" max="12548" width="0" hidden="1" customWidth="1"/>
    <col min="12549" max="12549" width="24.7109375" customWidth="1"/>
    <col min="12550" max="12550" width="14.7109375" customWidth="1"/>
    <col min="12551" max="12552" width="15.7109375" customWidth="1"/>
    <col min="12553" max="12553" width="11.7109375" customWidth="1"/>
    <col min="12554" max="12554" width="6.42578125" bestFit="1" customWidth="1"/>
    <col min="12555" max="12555" width="11.7109375" customWidth="1"/>
    <col min="12556" max="12556" width="0" hidden="1" customWidth="1"/>
    <col min="12557" max="12557" width="3.7109375" customWidth="1"/>
    <col min="12558" max="12558" width="11.140625" bestFit="1" customWidth="1"/>
    <col min="12791" max="12798" width="0" hidden="1" customWidth="1"/>
    <col min="12799" max="12801" width="3.7109375" customWidth="1"/>
    <col min="12802" max="12802" width="12.7109375" customWidth="1"/>
    <col min="12803" max="12803" width="47.42578125" customWidth="1"/>
    <col min="12804" max="12804" width="0" hidden="1" customWidth="1"/>
    <col min="12805" max="12805" width="24.7109375" customWidth="1"/>
    <col min="12806" max="12806" width="14.7109375" customWidth="1"/>
    <col min="12807" max="12808" width="15.7109375" customWidth="1"/>
    <col min="12809" max="12809" width="11.7109375" customWidth="1"/>
    <col min="12810" max="12810" width="6.42578125" bestFit="1" customWidth="1"/>
    <col min="12811" max="12811" width="11.7109375" customWidth="1"/>
    <col min="12812" max="12812" width="0" hidden="1" customWidth="1"/>
    <col min="12813" max="12813" width="3.7109375" customWidth="1"/>
    <col min="12814" max="12814" width="11.140625" bestFit="1" customWidth="1"/>
    <col min="13047" max="13054" width="0" hidden="1" customWidth="1"/>
    <col min="13055" max="13057" width="3.7109375" customWidth="1"/>
    <col min="13058" max="13058" width="12.7109375" customWidth="1"/>
    <col min="13059" max="13059" width="47.42578125" customWidth="1"/>
    <col min="13060" max="13060" width="0" hidden="1" customWidth="1"/>
    <col min="13061" max="13061" width="24.7109375" customWidth="1"/>
    <col min="13062" max="13062" width="14.7109375" customWidth="1"/>
    <col min="13063" max="13064" width="15.7109375" customWidth="1"/>
    <col min="13065" max="13065" width="11.7109375" customWidth="1"/>
    <col min="13066" max="13066" width="6.42578125" bestFit="1" customWidth="1"/>
    <col min="13067" max="13067" width="11.7109375" customWidth="1"/>
    <col min="13068" max="13068" width="0" hidden="1" customWidth="1"/>
    <col min="13069" max="13069" width="3.7109375" customWidth="1"/>
    <col min="13070" max="13070" width="11.140625" bestFit="1" customWidth="1"/>
    <col min="13303" max="13310" width="0" hidden="1" customWidth="1"/>
    <col min="13311" max="13313" width="3.7109375" customWidth="1"/>
    <col min="13314" max="13314" width="12.7109375" customWidth="1"/>
    <col min="13315" max="13315" width="47.42578125" customWidth="1"/>
    <col min="13316" max="13316" width="0" hidden="1" customWidth="1"/>
    <col min="13317" max="13317" width="24.7109375" customWidth="1"/>
    <col min="13318" max="13318" width="14.7109375" customWidth="1"/>
    <col min="13319" max="13320" width="15.7109375" customWidth="1"/>
    <col min="13321" max="13321" width="11.7109375" customWidth="1"/>
    <col min="13322" max="13322" width="6.42578125" bestFit="1" customWidth="1"/>
    <col min="13323" max="13323" width="11.7109375" customWidth="1"/>
    <col min="13324" max="13324" width="0" hidden="1" customWidth="1"/>
    <col min="13325" max="13325" width="3.7109375" customWidth="1"/>
    <col min="13326" max="13326" width="11.140625" bestFit="1" customWidth="1"/>
    <col min="13559" max="13566" width="0" hidden="1" customWidth="1"/>
    <col min="13567" max="13569" width="3.7109375" customWidth="1"/>
    <col min="13570" max="13570" width="12.7109375" customWidth="1"/>
    <col min="13571" max="13571" width="47.42578125" customWidth="1"/>
    <col min="13572" max="13572" width="0" hidden="1" customWidth="1"/>
    <col min="13573" max="13573" width="24.7109375" customWidth="1"/>
    <col min="13574" max="13574" width="14.7109375" customWidth="1"/>
    <col min="13575" max="13576" width="15.7109375" customWidth="1"/>
    <col min="13577" max="13577" width="11.7109375" customWidth="1"/>
    <col min="13578" max="13578" width="6.42578125" bestFit="1" customWidth="1"/>
    <col min="13579" max="13579" width="11.7109375" customWidth="1"/>
    <col min="13580" max="13580" width="0" hidden="1" customWidth="1"/>
    <col min="13581" max="13581" width="3.7109375" customWidth="1"/>
    <col min="13582" max="13582" width="11.140625" bestFit="1" customWidth="1"/>
    <col min="13815" max="13822" width="0" hidden="1" customWidth="1"/>
    <col min="13823" max="13825" width="3.7109375" customWidth="1"/>
    <col min="13826" max="13826" width="12.7109375" customWidth="1"/>
    <col min="13827" max="13827" width="47.42578125" customWidth="1"/>
    <col min="13828" max="13828" width="0" hidden="1" customWidth="1"/>
    <col min="13829" max="13829" width="24.7109375" customWidth="1"/>
    <col min="13830" max="13830" width="14.7109375" customWidth="1"/>
    <col min="13831" max="13832" width="15.7109375" customWidth="1"/>
    <col min="13833" max="13833" width="11.7109375" customWidth="1"/>
    <col min="13834" max="13834" width="6.42578125" bestFit="1" customWidth="1"/>
    <col min="13835" max="13835" width="11.7109375" customWidth="1"/>
    <col min="13836" max="13836" width="0" hidden="1" customWidth="1"/>
    <col min="13837" max="13837" width="3.7109375" customWidth="1"/>
    <col min="13838" max="13838" width="11.140625" bestFit="1" customWidth="1"/>
    <col min="14071" max="14078" width="0" hidden="1" customWidth="1"/>
    <col min="14079" max="14081" width="3.7109375" customWidth="1"/>
    <col min="14082" max="14082" width="12.7109375" customWidth="1"/>
    <col min="14083" max="14083" width="47.42578125" customWidth="1"/>
    <col min="14084" max="14084" width="0" hidden="1" customWidth="1"/>
    <col min="14085" max="14085" width="24.7109375" customWidth="1"/>
    <col min="14086" max="14086" width="14.7109375" customWidth="1"/>
    <col min="14087" max="14088" width="15.7109375" customWidth="1"/>
    <col min="14089" max="14089" width="11.7109375" customWidth="1"/>
    <col min="14090" max="14090" width="6.42578125" bestFit="1" customWidth="1"/>
    <col min="14091" max="14091" width="11.7109375" customWidth="1"/>
    <col min="14092" max="14092" width="0" hidden="1" customWidth="1"/>
    <col min="14093" max="14093" width="3.7109375" customWidth="1"/>
    <col min="14094" max="14094" width="11.140625" bestFit="1" customWidth="1"/>
    <col min="14327" max="14334" width="0" hidden="1" customWidth="1"/>
    <col min="14335" max="14337" width="3.7109375" customWidth="1"/>
    <col min="14338" max="14338" width="12.7109375" customWidth="1"/>
    <col min="14339" max="14339" width="47.42578125" customWidth="1"/>
    <col min="14340" max="14340" width="0" hidden="1" customWidth="1"/>
    <col min="14341" max="14341" width="24.7109375" customWidth="1"/>
    <col min="14342" max="14342" width="14.7109375" customWidth="1"/>
    <col min="14343" max="14344" width="15.7109375" customWidth="1"/>
    <col min="14345" max="14345" width="11.7109375" customWidth="1"/>
    <col min="14346" max="14346" width="6.42578125" bestFit="1" customWidth="1"/>
    <col min="14347" max="14347" width="11.7109375" customWidth="1"/>
    <col min="14348" max="14348" width="0" hidden="1" customWidth="1"/>
    <col min="14349" max="14349" width="3.7109375" customWidth="1"/>
    <col min="14350" max="14350" width="11.140625" bestFit="1" customWidth="1"/>
    <col min="14583" max="14590" width="0" hidden="1" customWidth="1"/>
    <col min="14591" max="14593" width="3.7109375" customWidth="1"/>
    <col min="14594" max="14594" width="12.7109375" customWidth="1"/>
    <col min="14595" max="14595" width="47.42578125" customWidth="1"/>
    <col min="14596" max="14596" width="0" hidden="1" customWidth="1"/>
    <col min="14597" max="14597" width="24.7109375" customWidth="1"/>
    <col min="14598" max="14598" width="14.7109375" customWidth="1"/>
    <col min="14599" max="14600" width="15.7109375" customWidth="1"/>
    <col min="14601" max="14601" width="11.7109375" customWidth="1"/>
    <col min="14602" max="14602" width="6.42578125" bestFit="1" customWidth="1"/>
    <col min="14603" max="14603" width="11.7109375" customWidth="1"/>
    <col min="14604" max="14604" width="0" hidden="1" customWidth="1"/>
    <col min="14605" max="14605" width="3.7109375" customWidth="1"/>
    <col min="14606" max="14606" width="11.140625" bestFit="1" customWidth="1"/>
    <col min="14839" max="14846" width="0" hidden="1" customWidth="1"/>
    <col min="14847" max="14849" width="3.7109375" customWidth="1"/>
    <col min="14850" max="14850" width="12.7109375" customWidth="1"/>
    <col min="14851" max="14851" width="47.42578125" customWidth="1"/>
    <col min="14852" max="14852" width="0" hidden="1" customWidth="1"/>
    <col min="14853" max="14853" width="24.7109375" customWidth="1"/>
    <col min="14854" max="14854" width="14.7109375" customWidth="1"/>
    <col min="14855" max="14856" width="15.7109375" customWidth="1"/>
    <col min="14857" max="14857" width="11.7109375" customWidth="1"/>
    <col min="14858" max="14858" width="6.42578125" bestFit="1" customWidth="1"/>
    <col min="14859" max="14859" width="11.7109375" customWidth="1"/>
    <col min="14860" max="14860" width="0" hidden="1" customWidth="1"/>
    <col min="14861" max="14861" width="3.7109375" customWidth="1"/>
    <col min="14862" max="14862" width="11.140625" bestFit="1" customWidth="1"/>
    <col min="15095" max="15102" width="0" hidden="1" customWidth="1"/>
    <col min="15103" max="15105" width="3.7109375" customWidth="1"/>
    <col min="15106" max="15106" width="12.7109375" customWidth="1"/>
    <col min="15107" max="15107" width="47.42578125" customWidth="1"/>
    <col min="15108" max="15108" width="0" hidden="1" customWidth="1"/>
    <col min="15109" max="15109" width="24.7109375" customWidth="1"/>
    <col min="15110" max="15110" width="14.7109375" customWidth="1"/>
    <col min="15111" max="15112" width="15.7109375" customWidth="1"/>
    <col min="15113" max="15113" width="11.7109375" customWidth="1"/>
    <col min="15114" max="15114" width="6.42578125" bestFit="1" customWidth="1"/>
    <col min="15115" max="15115" width="11.7109375" customWidth="1"/>
    <col min="15116" max="15116" width="0" hidden="1" customWidth="1"/>
    <col min="15117" max="15117" width="3.7109375" customWidth="1"/>
    <col min="15118" max="15118" width="11.140625" bestFit="1" customWidth="1"/>
    <col min="15351" max="15358" width="0" hidden="1" customWidth="1"/>
    <col min="15359" max="15361" width="3.7109375" customWidth="1"/>
    <col min="15362" max="15362" width="12.7109375" customWidth="1"/>
    <col min="15363" max="15363" width="47.42578125" customWidth="1"/>
    <col min="15364" max="15364" width="0" hidden="1" customWidth="1"/>
    <col min="15365" max="15365" width="24.7109375" customWidth="1"/>
    <col min="15366" max="15366" width="14.7109375" customWidth="1"/>
    <col min="15367" max="15368" width="15.7109375" customWidth="1"/>
    <col min="15369" max="15369" width="11.7109375" customWidth="1"/>
    <col min="15370" max="15370" width="6.42578125" bestFit="1" customWidth="1"/>
    <col min="15371" max="15371" width="11.7109375" customWidth="1"/>
    <col min="15372" max="15372" width="0" hidden="1" customWidth="1"/>
    <col min="15373" max="15373" width="3.7109375" customWidth="1"/>
    <col min="15374" max="15374" width="11.140625" bestFit="1" customWidth="1"/>
    <col min="15607" max="15614" width="0" hidden="1" customWidth="1"/>
    <col min="15615" max="15617" width="3.7109375" customWidth="1"/>
    <col min="15618" max="15618" width="12.7109375" customWidth="1"/>
    <col min="15619" max="15619" width="47.42578125" customWidth="1"/>
    <col min="15620" max="15620" width="0" hidden="1" customWidth="1"/>
    <col min="15621" max="15621" width="24.7109375" customWidth="1"/>
    <col min="15622" max="15622" width="14.7109375" customWidth="1"/>
    <col min="15623" max="15624" width="15.7109375" customWidth="1"/>
    <col min="15625" max="15625" width="11.7109375" customWidth="1"/>
    <col min="15626" max="15626" width="6.42578125" bestFit="1" customWidth="1"/>
    <col min="15627" max="15627" width="11.7109375" customWidth="1"/>
    <col min="15628" max="15628" width="0" hidden="1" customWidth="1"/>
    <col min="15629" max="15629" width="3.7109375" customWidth="1"/>
    <col min="15630" max="15630" width="11.140625" bestFit="1" customWidth="1"/>
    <col min="15863" max="15870" width="0" hidden="1" customWidth="1"/>
    <col min="15871" max="15873" width="3.7109375" customWidth="1"/>
    <col min="15874" max="15874" width="12.7109375" customWidth="1"/>
    <col min="15875" max="15875" width="47.42578125" customWidth="1"/>
    <col min="15876" max="15876" width="0" hidden="1" customWidth="1"/>
    <col min="15877" max="15877" width="24.7109375" customWidth="1"/>
    <col min="15878" max="15878" width="14.7109375" customWidth="1"/>
    <col min="15879" max="15880" width="15.7109375" customWidth="1"/>
    <col min="15881" max="15881" width="11.7109375" customWidth="1"/>
    <col min="15882" max="15882" width="6.42578125" bestFit="1" customWidth="1"/>
    <col min="15883" max="15883" width="11.7109375" customWidth="1"/>
    <col min="15884" max="15884" width="0" hidden="1" customWidth="1"/>
    <col min="15885" max="15885" width="3.7109375" customWidth="1"/>
    <col min="15886" max="15886" width="11.140625" bestFit="1" customWidth="1"/>
    <col min="16119" max="16126" width="0" hidden="1" customWidth="1"/>
    <col min="16127" max="16129" width="3.7109375" customWidth="1"/>
    <col min="16130" max="16130" width="12.7109375" customWidth="1"/>
    <col min="16131" max="16131" width="47.42578125" customWidth="1"/>
    <col min="16132" max="16132" width="0" hidden="1" customWidth="1"/>
    <col min="16133" max="16133" width="24.7109375" customWidth="1"/>
    <col min="16134" max="16134" width="14.7109375" customWidth="1"/>
    <col min="16135" max="16136" width="15.7109375" customWidth="1"/>
    <col min="16137" max="16137" width="11.7109375" customWidth="1"/>
    <col min="16138" max="16138" width="6.42578125" bestFit="1" customWidth="1"/>
    <col min="16139" max="16139" width="11.7109375" customWidth="1"/>
    <col min="16140" max="16140" width="0" hidden="1" customWidth="1"/>
    <col min="16141" max="16141" width="3.7109375" customWidth="1"/>
    <col min="16142" max="16142" width="11.140625" bestFit="1" customWidth="1"/>
  </cols>
  <sheetData>
    <row r="1" spans="12:24" hidden="1"/>
    <row r="2" spans="12:24" hidden="1"/>
    <row r="3" spans="12:24" hidden="1"/>
    <row r="4" spans="12:24" ht="3" customHeight="1"/>
    <row r="5" spans="12:24" ht="22.5" customHeight="1">
      <c r="L5" s="1" t="s">
        <v>683</v>
      </c>
      <c r="M5" s="1"/>
      <c r="N5" s="1"/>
      <c r="O5" s="1"/>
      <c r="P5" s="1"/>
      <c r="Q5" s="1"/>
      <c r="R5" s="1"/>
      <c r="S5" s="1"/>
      <c r="T5" s="1"/>
    </row>
    <row r="6" spans="12:24" ht="3" customHeight="1"/>
    <row r="7" spans="12:24">
      <c r="M7" t="s">
        <v>501</v>
      </c>
      <c r="O7" s="1" t="str">
        <f>IF(NameOrPr_ch="",IF(NameOrPr="","",NameOrPr),NameOrPr_ch)</f>
        <v>Комитет по тарифам и ценовой политике ЛО</v>
      </c>
      <c r="P7" s="1"/>
      <c r="Q7" s="1"/>
      <c r="R7" s="1"/>
      <c r="S7" s="1"/>
      <c r="T7" s="1"/>
    </row>
    <row r="8" spans="12:24">
      <c r="M8" t="s">
        <v>594</v>
      </c>
      <c r="O8" s="1" t="str">
        <f>IF(datePr_ch="",IF(datePr="","",datePr),datePr_ch)</f>
        <v>25.11.2022</v>
      </c>
      <c r="P8" s="1"/>
      <c r="Q8" s="1"/>
      <c r="R8" s="1"/>
      <c r="S8" s="1"/>
      <c r="T8" s="1"/>
    </row>
    <row r="9" spans="12:24">
      <c r="M9" t="s">
        <v>593</v>
      </c>
      <c r="O9" s="1" t="str">
        <f>IF(numberPr_ch="",IF(numberPr="","",numberPr),numberPr_ch)</f>
        <v>№472-п от 25.11.2022 г.; №513-п от 28.11.2022 г.</v>
      </c>
      <c r="P9" s="1"/>
      <c r="Q9" s="1"/>
      <c r="R9" s="1"/>
      <c r="S9" s="1"/>
      <c r="T9" s="1"/>
    </row>
    <row r="10" spans="12:24">
      <c r="M10" t="s">
        <v>500</v>
      </c>
      <c r="O10" s="1" t="str">
        <f>IF(IstPub_ch="",IF(IstPub="","",IstPub),IstPub_ch)</f>
        <v>https://tarif.lenobl.ru</v>
      </c>
      <c r="P10" s="1"/>
      <c r="Q10" s="1"/>
      <c r="R10" s="1"/>
      <c r="S10" s="1"/>
      <c r="T10" s="1"/>
    </row>
    <row r="11" spans="12:24" hidden="1">
      <c r="Q11" t="s">
        <v>718</v>
      </c>
      <c r="R11" t="s">
        <v>719</v>
      </c>
    </row>
    <row r="12" spans="12:24" hidden="1">
      <c r="L12" s="1"/>
      <c r="M12" s="1"/>
      <c r="V12" t="s">
        <v>372</v>
      </c>
    </row>
    <row r="13" spans="12:24" ht="15" customHeight="1">
      <c r="Q13" s="1"/>
      <c r="R13" s="1"/>
      <c r="S13" s="1"/>
      <c r="T13" s="1"/>
      <c r="U13" s="1"/>
      <c r="V13" s="1"/>
    </row>
    <row r="14" spans="12:24">
      <c r="L14" s="1" t="s">
        <v>453</v>
      </c>
      <c r="M14" s="1"/>
      <c r="N14" s="1"/>
      <c r="O14" s="1"/>
      <c r="P14" s="1"/>
      <c r="Q14" s="1"/>
      <c r="R14" s="1"/>
      <c r="S14" s="1"/>
      <c r="T14" s="1"/>
      <c r="U14" s="1"/>
      <c r="V14" s="1"/>
      <c r="W14" s="1"/>
      <c r="X14" s="1" t="s">
        <v>454</v>
      </c>
    </row>
    <row r="15" spans="12:24" ht="14.25" customHeight="1">
      <c r="L15" s="1" t="s">
        <v>91</v>
      </c>
      <c r="M15" s="1" t="s">
        <v>624</v>
      </c>
      <c r="O15" s="1" t="s">
        <v>625</v>
      </c>
      <c r="P15" s="1" t="s">
        <v>626</v>
      </c>
      <c r="Q15" s="1" t="s">
        <v>639</v>
      </c>
      <c r="R15" s="1"/>
      <c r="S15" s="1"/>
      <c r="T15" s="1"/>
      <c r="U15" s="1"/>
      <c r="V15" s="1" t="s">
        <v>340</v>
      </c>
      <c r="W15" s="1" t="s">
        <v>274</v>
      </c>
      <c r="X15" s="1"/>
    </row>
    <row r="16" spans="12:24" ht="25.5" customHeight="1">
      <c r="L16" s="1"/>
      <c r="M16" s="1"/>
      <c r="O16" s="1"/>
      <c r="P16" s="1"/>
      <c r="Q16" s="1" t="s">
        <v>676</v>
      </c>
      <c r="R16" s="1"/>
      <c r="S16" s="1" t="s">
        <v>652</v>
      </c>
      <c r="T16" s="1"/>
      <c r="U16" s="1"/>
      <c r="V16" s="1"/>
      <c r="W16" s="1"/>
      <c r="X16" s="1"/>
    </row>
    <row r="17" spans="1:25" ht="14.25" customHeight="1">
      <c r="L17" s="1"/>
      <c r="M17" s="1"/>
      <c r="O17" s="1"/>
      <c r="P17" s="1"/>
      <c r="Q17" t="s">
        <v>674</v>
      </c>
      <c r="R17" t="s">
        <v>675</v>
      </c>
      <c r="S17" t="s">
        <v>273</v>
      </c>
      <c r="T17" s="1" t="s">
        <v>272</v>
      </c>
      <c r="U17" s="1"/>
      <c r="V17" s="1"/>
      <c r="W17" s="1"/>
      <c r="X17" s="1"/>
    </row>
    <row r="18" spans="1:25">
      <c r="K18">
        <v>1</v>
      </c>
      <c r="L18" t="s">
        <v>92</v>
      </c>
      <c r="M18" t="s">
        <v>48</v>
      </c>
      <c r="N18" t="s">
        <v>48</v>
      </c>
      <c r="O18">
        <f t="shared" ref="O18:T18" ca="1" si="0">OFFSET(O18,0,-1)+1</f>
        <v>3</v>
      </c>
      <c r="P18">
        <f t="shared" ca="1" si="0"/>
        <v>4</v>
      </c>
      <c r="Q18">
        <f t="shared" ca="1" si="0"/>
        <v>5</v>
      </c>
      <c r="R18">
        <f t="shared" ca="1" si="0"/>
        <v>6</v>
      </c>
      <c r="S18">
        <f t="shared" ca="1" si="0"/>
        <v>7</v>
      </c>
      <c r="T18" s="1">
        <f t="shared" ca="1" si="0"/>
        <v>8</v>
      </c>
      <c r="U18" s="1"/>
      <c r="V18">
        <f ca="1">OFFSET(V18,0,-2)+1</f>
        <v>9</v>
      </c>
      <c r="X18">
        <f ca="1">OFFSET(X18,0,-2)+1</f>
        <v>10</v>
      </c>
    </row>
    <row r="19" spans="1:25">
      <c r="A19" s="1">
        <v>1</v>
      </c>
      <c r="L19">
        <f>mergeValue(A19)</f>
        <v>1</v>
      </c>
      <c r="M19" t="s">
        <v>20</v>
      </c>
      <c r="O19" s="1"/>
      <c r="P19" s="1"/>
      <c r="Q19" s="1"/>
      <c r="R19" s="1"/>
      <c r="S19" s="1"/>
      <c r="T19" s="1"/>
      <c r="U19" s="1"/>
      <c r="V19" s="1"/>
      <c r="W19" s="1"/>
      <c r="X19" t="s">
        <v>475</v>
      </c>
    </row>
    <row r="20" spans="1:25">
      <c r="A20" s="1"/>
      <c r="B20" s="1">
        <v>1</v>
      </c>
      <c r="L20" t="str">
        <f>mergeValue(A20) &amp;"."&amp; mergeValue(B20)</f>
        <v>1.1</v>
      </c>
      <c r="M20" t="s">
        <v>16</v>
      </c>
      <c r="O20" s="1"/>
      <c r="P20" s="1"/>
      <c r="Q20" s="1"/>
      <c r="R20" s="1"/>
      <c r="S20" s="1"/>
      <c r="T20" s="1"/>
      <c r="U20" s="1"/>
      <c r="V20" s="1"/>
      <c r="W20" s="1"/>
      <c r="X20" t="s">
        <v>476</v>
      </c>
    </row>
    <row r="21" spans="1:25">
      <c r="A21" s="1"/>
      <c r="B21" s="1"/>
      <c r="C21" s="1">
        <v>1</v>
      </c>
      <c r="L21" t="str">
        <f>mergeValue(A21) &amp;"."&amp; mergeValue(B21)&amp;"."&amp; mergeValue(C21)</f>
        <v>1.1.1</v>
      </c>
      <c r="M21" t="s">
        <v>7</v>
      </c>
      <c r="O21" s="1"/>
      <c r="P21" s="1"/>
      <c r="Q21" s="1"/>
      <c r="R21" s="1"/>
      <c r="S21" s="1"/>
      <c r="T21" s="1"/>
      <c r="U21" s="1"/>
      <c r="V21" s="1"/>
      <c r="W21" s="1"/>
      <c r="X21" t="s">
        <v>631</v>
      </c>
    </row>
    <row r="22" spans="1:25">
      <c r="A22" s="1"/>
      <c r="B22" s="1"/>
      <c r="C22" s="1"/>
      <c r="D22" s="1">
        <v>1</v>
      </c>
      <c r="L22" t="str">
        <f>mergeValue(A22) &amp;"."&amp; mergeValue(B22)&amp;"."&amp; mergeValue(C22)&amp;"."&amp; mergeValue(D22)</f>
        <v>1.1.1.1</v>
      </c>
      <c r="M22" t="s">
        <v>22</v>
      </c>
      <c r="O22" s="1"/>
      <c r="P22" s="1"/>
      <c r="Q22" s="1"/>
      <c r="R22" s="1"/>
      <c r="S22" s="1"/>
      <c r="T22" s="1"/>
      <c r="U22" s="1"/>
      <c r="V22" s="1"/>
      <c r="W22" s="1"/>
      <c r="X22" t="s">
        <v>684</v>
      </c>
    </row>
    <row r="23" spans="1:25" ht="42.95" customHeight="1">
      <c r="A23" s="1"/>
      <c r="B23" s="1"/>
      <c r="C23" s="1"/>
      <c r="D23" s="1"/>
      <c r="E23">
        <v>1</v>
      </c>
      <c r="L23" t="str">
        <f>mergeValue(A23) &amp;"."&amp; mergeValue(B23)&amp;"."&amp; mergeValue(C23)&amp;"."&amp; mergeValue(D23)&amp;"."&amp; mergeValue(E23)</f>
        <v>1.1.1.1.1</v>
      </c>
      <c r="T23" t="s">
        <v>84</v>
      </c>
      <c r="V23" t="s">
        <v>84</v>
      </c>
      <c r="X23" s="1" t="s">
        <v>685</v>
      </c>
      <c r="Y23" t="str">
        <f>strCheckDateTwo(N23:W23)</f>
        <v/>
      </c>
    </row>
    <row r="24" spans="1:25" hidden="1">
      <c r="A24" s="1"/>
      <c r="B24" s="1"/>
      <c r="C24" s="1"/>
      <c r="D24" s="1"/>
      <c r="R24" t="str">
        <f>S23 &amp; "-" &amp; U23</f>
        <v>-</v>
      </c>
      <c r="X24" s="1"/>
    </row>
    <row r="25" spans="1:25" ht="15" customHeight="1">
      <c r="A25" s="1"/>
      <c r="B25" s="1"/>
      <c r="C25" s="1"/>
      <c r="D25" s="1"/>
      <c r="M25" t="s">
        <v>5</v>
      </c>
      <c r="X25" s="1"/>
    </row>
    <row r="26" spans="1:25" ht="15" customHeight="1">
      <c r="A26" s="1"/>
      <c r="B26" s="1"/>
      <c r="C26" s="1"/>
      <c r="M26" t="s">
        <v>17</v>
      </c>
    </row>
    <row r="27" spans="1:25" ht="15" customHeight="1">
      <c r="A27" s="1"/>
      <c r="B27" s="1"/>
      <c r="M27" t="s">
        <v>18</v>
      </c>
    </row>
    <row r="28" spans="1:25" ht="15" customHeight="1">
      <c r="A28" s="1"/>
      <c r="M28" t="s">
        <v>19</v>
      </c>
    </row>
    <row r="29" spans="1:25" ht="15" customHeight="1">
      <c r="M29" t="s">
        <v>308</v>
      </c>
    </row>
    <row r="30" spans="1:25" ht="3" customHeight="1"/>
    <row r="31" spans="1:25" ht="96" customHeight="1">
      <c r="L31">
        <v>1</v>
      </c>
      <c r="M31" s="1" t="s">
        <v>686</v>
      </c>
      <c r="N31" s="1"/>
      <c r="O31" s="1"/>
      <c r="P31" s="1"/>
      <c r="Q31" s="1"/>
      <c r="R31" s="1"/>
      <c r="S31" s="1"/>
      <c r="T31" s="1"/>
      <c r="U31" s="1"/>
      <c r="V31" s="1"/>
      <c r="W31" s="1"/>
      <c r="X31" s="1"/>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sheetPr codeName="List05_11">
    <tabColor theme="0" tint="-0.249977111117893"/>
  </sheetPr>
  <dimension ref="A1:J39"/>
  <sheetViews>
    <sheetView showGridLines="0" topLeftCell="E1" zoomScale="80" zoomScaleNormal="80" workbookViewId="0">
      <selection activeCell="F2" sqref="F2:H2"/>
    </sheetView>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209</v>
      </c>
    </row>
    <row r="2" spans="1:10">
      <c r="F2" s="1" t="s">
        <v>490</v>
      </c>
      <c r="G2" s="1"/>
      <c r="H2" s="1"/>
    </row>
    <row r="3" spans="1:10" ht="3" customHeight="1"/>
    <row r="4" spans="1:10">
      <c r="F4" s="1" t="s">
        <v>453</v>
      </c>
      <c r="G4" s="1"/>
      <c r="H4" s="1"/>
      <c r="I4" s="1" t="s">
        <v>454</v>
      </c>
    </row>
    <row r="5" spans="1:10" ht="11.25" customHeight="1">
      <c r="F5" t="s">
        <v>91</v>
      </c>
      <c r="G5" t="s">
        <v>456</v>
      </c>
      <c r="H5" t="s">
        <v>441</v>
      </c>
      <c r="I5" s="1"/>
    </row>
    <row r="6" spans="1:10" ht="12" customHeight="1">
      <c r="F6" t="s">
        <v>92</v>
      </c>
      <c r="G6">
        <v>2</v>
      </c>
      <c r="H6">
        <v>3</v>
      </c>
      <c r="I6">
        <v>4</v>
      </c>
      <c r="J6">
        <v>4</v>
      </c>
    </row>
    <row r="7" spans="1:10">
      <c r="F7">
        <v>1</v>
      </c>
      <c r="G7" t="s">
        <v>491</v>
      </c>
      <c r="H7" t="str">
        <f>IF(dateCh="","",dateCh)</f>
        <v>30.11.2022</v>
      </c>
      <c r="I7" t="s">
        <v>492</v>
      </c>
    </row>
    <row r="8" spans="1:10">
      <c r="A8" s="1">
        <v>1</v>
      </c>
      <c r="F8" t="str">
        <f>"2." &amp;mergeValue(A8)</f>
        <v>2.1</v>
      </c>
      <c r="G8" t="s">
        <v>493</v>
      </c>
      <c r="H8" t="str">
        <f>IF('Перечень тарифов'!R21="","наименование отсутствует","" &amp; 'Перечень тарифов'!R21 &amp; "")</f>
        <v>наименование отсутствует</v>
      </c>
      <c r="I8" t="s">
        <v>588</v>
      </c>
    </row>
    <row r="9" spans="1:10">
      <c r="A9" s="1"/>
      <c r="F9" t="str">
        <f>"3." &amp;mergeValue(A9)</f>
        <v>3.1</v>
      </c>
      <c r="G9" t="s">
        <v>494</v>
      </c>
      <c r="H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t="s">
        <v>586</v>
      </c>
    </row>
    <row r="10" spans="1:10">
      <c r="A10" s="1"/>
      <c r="F10" t="str">
        <f>"4."&amp;mergeValue(A10)</f>
        <v>4.1</v>
      </c>
      <c r="G10" t="s">
        <v>495</v>
      </c>
      <c r="H10" t="s">
        <v>457</v>
      </c>
    </row>
    <row r="11" spans="1:10">
      <c r="A11" s="1"/>
      <c r="B11" s="1">
        <v>1</v>
      </c>
      <c r="F11" t="str">
        <f>"4."&amp;mergeValue(A11) &amp;"."&amp;mergeValue(B11)</f>
        <v>4.1.1</v>
      </c>
      <c r="G11" t="s">
        <v>590</v>
      </c>
      <c r="H11" t="str">
        <f>IF(region_name="","",region_name)</f>
        <v>Ленинградская область</v>
      </c>
      <c r="I11" t="s">
        <v>498</v>
      </c>
    </row>
    <row r="12" spans="1:10">
      <c r="A12" s="1"/>
      <c r="B12" s="1"/>
      <c r="C12" s="1">
        <v>1</v>
      </c>
      <c r="F12" t="str">
        <f>"4."&amp;mergeValue(A12) &amp;"."&amp;mergeValue(B12)&amp;"."&amp;mergeValue(C12)</f>
        <v>4.1.1.1</v>
      </c>
      <c r="G12" t="s">
        <v>496</v>
      </c>
      <c r="H12" t="str">
        <f>IF(Территории!H13="","","" &amp; Территории!H13 &amp; "")</f>
        <v>Бокситогорский муниципальный район</v>
      </c>
      <c r="I12" t="s">
        <v>499</v>
      </c>
    </row>
    <row r="13" spans="1:10">
      <c r="A13" s="1"/>
      <c r="B13" s="1"/>
      <c r="C13" s="1"/>
      <c r="D13">
        <v>1</v>
      </c>
      <c r="F13" t="str">
        <f>"4."&amp;mergeValue(A13) &amp;"."&amp;mergeValue(B13)&amp;"."&amp;mergeValue(C13)&amp;"."&amp;mergeValue(D13)</f>
        <v>4.1.1.1.1</v>
      </c>
      <c r="G13" t="s">
        <v>497</v>
      </c>
      <c r="H13" t="str">
        <f>IF(Территории!R14="","","" &amp; Территории!R14 &amp; "")</f>
        <v>Бокситогорское (41603101)</v>
      </c>
      <c r="I13" t="s">
        <v>589</v>
      </c>
    </row>
    <row r="14" spans="1:10">
      <c r="A14" s="1">
        <v>2</v>
      </c>
      <c r="F14" t="str">
        <f>"2." &amp;mergeValue(A14)</f>
        <v>2.2</v>
      </c>
      <c r="G14" t="s">
        <v>493</v>
      </c>
      <c r="H14" t="str">
        <f>IF('Перечень тарифов'!R24="","наименование отсутствует","" &amp; 'Перечень тарифов'!R24 &amp; "")</f>
        <v>наименование отсутствует</v>
      </c>
      <c r="I14" t="s">
        <v>588</v>
      </c>
    </row>
    <row r="15" spans="1:10">
      <c r="A15" s="1"/>
      <c r="F15" t="str">
        <f>"3." &amp;mergeValue(A15)</f>
        <v>3.2</v>
      </c>
      <c r="G15" t="s">
        <v>494</v>
      </c>
      <c r="H1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t="s">
        <v>586</v>
      </c>
    </row>
    <row r="16" spans="1:10">
      <c r="A16" s="1"/>
      <c r="F16" t="str">
        <f>"4."&amp;mergeValue(A16)</f>
        <v>4.2</v>
      </c>
      <c r="G16" t="s">
        <v>495</v>
      </c>
      <c r="H16" t="s">
        <v>457</v>
      </c>
    </row>
    <row r="17" spans="1:9">
      <c r="A17" s="1"/>
      <c r="B17" s="1">
        <v>1</v>
      </c>
      <c r="F17" t="str">
        <f>"4."&amp;mergeValue(A17) &amp;"."&amp;mergeValue(B17)</f>
        <v>4.2.1</v>
      </c>
      <c r="G17" t="s">
        <v>590</v>
      </c>
      <c r="H17" t="str">
        <f>IF(region_name="","",region_name)</f>
        <v>Ленинградская область</v>
      </c>
      <c r="I17" t="s">
        <v>498</v>
      </c>
    </row>
    <row r="18" spans="1:9">
      <c r="A18" s="1"/>
      <c r="B18" s="1"/>
      <c r="C18" s="1">
        <v>1</v>
      </c>
      <c r="F18" t="str">
        <f>"4."&amp;mergeValue(A18) &amp;"."&amp;mergeValue(B18)&amp;"."&amp;mergeValue(C18)</f>
        <v>4.2.1.1</v>
      </c>
      <c r="G18" t="s">
        <v>496</v>
      </c>
      <c r="H18" t="str">
        <f>IF(Территории!H16="","","" &amp; Территории!H16 &amp; "")</f>
        <v>Бокситогорский муниципальный район</v>
      </c>
      <c r="I18" t="s">
        <v>499</v>
      </c>
    </row>
    <row r="19" spans="1:9">
      <c r="A19" s="1"/>
      <c r="B19" s="1"/>
      <c r="C19" s="1"/>
      <c r="D19">
        <v>1</v>
      </c>
      <c r="F19" t="str">
        <f>"4."&amp;mergeValue(A19) &amp;"."&amp;mergeValue(B19)&amp;"."&amp;mergeValue(C19)&amp;"."&amp;mergeValue(D19)</f>
        <v>4.2.1.1.1</v>
      </c>
      <c r="G19" t="s">
        <v>497</v>
      </c>
      <c r="H19" t="str">
        <f>IF(Территории!R17="","","" &amp; Территории!R17 &amp; "")</f>
        <v>Большедворское (41603412)</v>
      </c>
      <c r="I19" t="s">
        <v>589</v>
      </c>
    </row>
    <row r="20" spans="1:9">
      <c r="A20" s="1">
        <v>3</v>
      </c>
      <c r="F20" t="str">
        <f>"2." &amp;mergeValue(A20)</f>
        <v>2.3</v>
      </c>
      <c r="G20" t="s">
        <v>493</v>
      </c>
      <c r="H20" t="str">
        <f>IF('Перечень тарифов'!R27="","наименование отсутствует","" &amp; 'Перечень тарифов'!R27 &amp; "")</f>
        <v>наименование отсутствует</v>
      </c>
      <c r="I20" t="s">
        <v>588</v>
      </c>
    </row>
    <row r="21" spans="1:9">
      <c r="A21" s="1"/>
      <c r="F21" t="str">
        <f>"3." &amp;mergeValue(A21)</f>
        <v>3.3</v>
      </c>
      <c r="G21" t="s">
        <v>494</v>
      </c>
      <c r="H2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t="s">
        <v>586</v>
      </c>
    </row>
    <row r="22" spans="1:9">
      <c r="A22" s="1"/>
      <c r="F22" t="str">
        <f>"4."&amp;mergeValue(A22)</f>
        <v>4.3</v>
      </c>
      <c r="G22" t="s">
        <v>495</v>
      </c>
      <c r="H22" t="s">
        <v>457</v>
      </c>
    </row>
    <row r="23" spans="1:9">
      <c r="A23" s="1"/>
      <c r="B23" s="1">
        <v>1</v>
      </c>
      <c r="F23" t="str">
        <f>"4."&amp;mergeValue(A23) &amp;"."&amp;mergeValue(B23)</f>
        <v>4.3.1</v>
      </c>
      <c r="G23" t="s">
        <v>590</v>
      </c>
      <c r="H23" t="str">
        <f>IF(region_name="","",region_name)</f>
        <v>Ленинградская область</v>
      </c>
      <c r="I23" t="s">
        <v>498</v>
      </c>
    </row>
    <row r="24" spans="1:9">
      <c r="A24" s="1"/>
      <c r="B24" s="1"/>
      <c r="C24" s="1">
        <v>1</v>
      </c>
      <c r="F24" t="str">
        <f>"4."&amp;mergeValue(A24) &amp;"."&amp;mergeValue(B24)&amp;"."&amp;mergeValue(C24)</f>
        <v>4.3.1.1</v>
      </c>
      <c r="G24" t="s">
        <v>496</v>
      </c>
      <c r="H24" t="str">
        <f>IF(Территории!H19="","","" &amp; Территории!H19 &amp; "")</f>
        <v>Бокситогорский муниципальный район</v>
      </c>
      <c r="I24" t="s">
        <v>499</v>
      </c>
    </row>
    <row r="25" spans="1:9">
      <c r="A25" s="1"/>
      <c r="B25" s="1"/>
      <c r="C25" s="1"/>
      <c r="D25">
        <v>1</v>
      </c>
      <c r="F25" t="str">
        <f>"4."&amp;mergeValue(A25) &amp;"."&amp;mergeValue(B25)&amp;"."&amp;mergeValue(C25)&amp;"."&amp;mergeValue(D25)</f>
        <v>4.3.1.1.1</v>
      </c>
      <c r="G25" t="s">
        <v>497</v>
      </c>
      <c r="H25" t="str">
        <f>IF(Территории!R20="","","" &amp; Территории!R20 &amp; "")</f>
        <v>Борское (41603416)</v>
      </c>
      <c r="I25" t="s">
        <v>589</v>
      </c>
    </row>
    <row r="26" spans="1:9">
      <c r="A26" s="1">
        <v>4</v>
      </c>
      <c r="F26" t="str">
        <f>"2." &amp;mergeValue(A26)</f>
        <v>2.4</v>
      </c>
      <c r="G26" t="s">
        <v>493</v>
      </c>
      <c r="H26" t="str">
        <f>IF('Перечень тарифов'!R31="","наименование отсутствует","" &amp; 'Перечень тарифов'!R31 &amp; "")</f>
        <v>наименование отсутствует</v>
      </c>
      <c r="I26" t="s">
        <v>588</v>
      </c>
    </row>
    <row r="27" spans="1:9">
      <c r="A27" s="1"/>
      <c r="F27" t="str">
        <f>"3." &amp;mergeValue(A27)</f>
        <v>3.4</v>
      </c>
      <c r="G27" t="s">
        <v>494</v>
      </c>
      <c r="H2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t="s">
        <v>586</v>
      </c>
    </row>
    <row r="28" spans="1:9">
      <c r="A28" s="1"/>
      <c r="F28" t="str">
        <f>"4."&amp;mergeValue(A28)</f>
        <v>4.4</v>
      </c>
      <c r="G28" t="s">
        <v>495</v>
      </c>
      <c r="H28" t="s">
        <v>457</v>
      </c>
    </row>
    <row r="29" spans="1:9">
      <c r="A29" s="1"/>
      <c r="B29" s="1">
        <v>1</v>
      </c>
      <c r="F29" t="str">
        <f>"4."&amp;mergeValue(A29) &amp;"."&amp;mergeValue(B29)</f>
        <v>4.4.1</v>
      </c>
      <c r="G29" t="s">
        <v>590</v>
      </c>
      <c r="H29" t="str">
        <f>IF(region_name="","",region_name)</f>
        <v>Ленинградская область</v>
      </c>
      <c r="I29" t="s">
        <v>498</v>
      </c>
    </row>
    <row r="30" spans="1:9">
      <c r="A30" s="1"/>
      <c r="B30" s="1"/>
      <c r="C30" s="1">
        <v>1</v>
      </c>
      <c r="F30" t="str">
        <f>"4."&amp;mergeValue(A30) &amp;"."&amp;mergeValue(B30)&amp;"."&amp;mergeValue(C30)</f>
        <v>4.4.1.1</v>
      </c>
      <c r="G30" t="s">
        <v>496</v>
      </c>
      <c r="H30" t="str">
        <f>IF(Территории!H13="","","" &amp; Территории!H13 &amp; "")</f>
        <v>Бокситогорский муниципальный район</v>
      </c>
      <c r="I30" t="s">
        <v>499</v>
      </c>
    </row>
    <row r="31" spans="1:9">
      <c r="A31" s="1"/>
      <c r="B31" s="1"/>
      <c r="C31" s="1"/>
      <c r="D31">
        <v>1</v>
      </c>
      <c r="F31" t="str">
        <f>"4."&amp;mergeValue(A31) &amp;"."&amp;mergeValue(B31)&amp;"."&amp;mergeValue(C31)&amp;"."&amp;mergeValue(D31)</f>
        <v>4.4.1.1.1</v>
      </c>
      <c r="G31" t="s">
        <v>497</v>
      </c>
      <c r="H31" t="str">
        <f>IF(Территории!R14="","","" &amp; Территории!R14 &amp; "")</f>
        <v>Бокситогорское (41603101)</v>
      </c>
      <c r="I31" t="s">
        <v>589</v>
      </c>
    </row>
    <row r="32" spans="1:9">
      <c r="A32" s="1">
        <v>5</v>
      </c>
      <c r="F32" t="str">
        <f>"2." &amp;mergeValue(A32)</f>
        <v>2.5</v>
      </c>
      <c r="G32" t="s">
        <v>493</v>
      </c>
      <c r="H32" t="str">
        <f>IF('Перечень тарифов'!R36="","наименование отсутствует","" &amp; 'Перечень тарифов'!R36 &amp; "")</f>
        <v>наименование отсутствует</v>
      </c>
      <c r="I32" t="s">
        <v>588</v>
      </c>
    </row>
    <row r="33" spans="1:9">
      <c r="A33" s="1"/>
      <c r="F33" t="str">
        <f>"3." &amp;mergeValue(A33)</f>
        <v>3.5</v>
      </c>
      <c r="G33" t="s">
        <v>494</v>
      </c>
      <c r="H33" t="str">
        <f>IF('Перечень тарифов'!F36="","наименование отсутствует","" &amp; 'Перечень тарифов'!F36 &amp; "")</f>
        <v>Производство тепловой энергии. Некомбинированная выработка; Передача. Тепловая энергия; Сбыт. Тепловая энергия</v>
      </c>
      <c r="I33" t="s">
        <v>586</v>
      </c>
    </row>
    <row r="34" spans="1:9">
      <c r="A34" s="1"/>
      <c r="F34" t="str">
        <f>"4."&amp;mergeValue(A34)</f>
        <v>4.5</v>
      </c>
      <c r="G34" t="s">
        <v>495</v>
      </c>
      <c r="H34" t="s">
        <v>457</v>
      </c>
    </row>
    <row r="35" spans="1:9">
      <c r="A35" s="1"/>
      <c r="B35" s="1">
        <v>1</v>
      </c>
      <c r="F35" t="str">
        <f>"4."&amp;mergeValue(A35) &amp;"."&amp;mergeValue(B35)</f>
        <v>4.5.1</v>
      </c>
      <c r="G35" t="s">
        <v>590</v>
      </c>
      <c r="H35" t="str">
        <f>IF(region_name="","",region_name)</f>
        <v>Ленинградская область</v>
      </c>
      <c r="I35" t="s">
        <v>498</v>
      </c>
    </row>
    <row r="36" spans="1:9">
      <c r="A36" s="1"/>
      <c r="B36" s="1"/>
      <c r="C36" s="1">
        <v>1</v>
      </c>
      <c r="F36" t="str">
        <f>"4."&amp;mergeValue(A36) &amp;"."&amp;mergeValue(B36)&amp;"."&amp;mergeValue(C36)</f>
        <v>4.5.1.1</v>
      </c>
      <c r="G36" t="s">
        <v>496</v>
      </c>
      <c r="H36" t="str">
        <f>IF(Территории!H13="","","" &amp; Территории!H13 &amp; "")</f>
        <v>Бокситогорский муниципальный район</v>
      </c>
      <c r="I36" t="s">
        <v>499</v>
      </c>
    </row>
    <row r="37" spans="1:9">
      <c r="A37" s="1"/>
      <c r="B37" s="1"/>
      <c r="C37" s="1"/>
      <c r="D37">
        <v>1</v>
      </c>
      <c r="F37" t="str">
        <f>"4."&amp;mergeValue(A37) &amp;"."&amp;mergeValue(B37)&amp;"."&amp;mergeValue(C37)&amp;"."&amp;mergeValue(D37)</f>
        <v>4.5.1.1.1</v>
      </c>
      <c r="G37" t="s">
        <v>497</v>
      </c>
      <c r="H37" t="str">
        <f>IF(Территории!R14="","","" &amp; Территории!R14 &amp; "")</f>
        <v>Бокситогорское (41603101)</v>
      </c>
      <c r="I37" t="s">
        <v>589</v>
      </c>
    </row>
    <row r="38" spans="1:9" ht="3" customHeight="1"/>
    <row r="39" spans="1:9" ht="15" customHeight="1">
      <c r="G39" s="1" t="s">
        <v>591</v>
      </c>
      <c r="H39" s="1"/>
    </row>
  </sheetData>
  <sheetProtection sheet="1" objects="1" scenarios="1" formatColumns="0" formatRows="0"/>
  <mergeCells count="19">
    <mergeCell ref="A32:A37"/>
    <mergeCell ref="B35:B37"/>
    <mergeCell ref="C36:C37"/>
    <mergeCell ref="G39:H39"/>
    <mergeCell ref="F2:H2"/>
    <mergeCell ref="F4:H4"/>
    <mergeCell ref="I4:I5"/>
    <mergeCell ref="A8:A13"/>
    <mergeCell ref="B11:B13"/>
    <mergeCell ref="C12:C13"/>
    <mergeCell ref="A14:A19"/>
    <mergeCell ref="B17:B19"/>
    <mergeCell ref="C18:C19"/>
    <mergeCell ref="A20:A25"/>
    <mergeCell ref="B23:B25"/>
    <mergeCell ref="C24:C25"/>
    <mergeCell ref="A26:A31"/>
    <mergeCell ref="B29:B31"/>
    <mergeCell ref="C30:C31"/>
  </mergeCells>
  <dataValidations count="1">
    <dataValidation type="textLength" operator="lessThanOrEqual" allowBlank="1" showInputMessage="1" showErrorMessage="1" errorTitle="Ошибка" error="Допускается ввод не более 900 символов!" sqref="I38:I39">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codeName="List11">
    <tabColor rgb="FFEAEBEE"/>
    <pageSetUpPr fitToPage="1"/>
  </sheetPr>
  <dimension ref="A1:G21"/>
  <sheetViews>
    <sheetView showGridLines="0" topLeftCell="C4" zoomScale="80" zoomScaleNormal="80" workbookViewId="0">
      <selection activeCell="D5" sqref="D5:F5"/>
    </sheetView>
  </sheetViews>
  <sheetFormatPr defaultColWidth="10.5703125" defaultRowHeight="15"/>
  <cols>
    <col min="1" max="2" width="9.140625" hidden="1" customWidth="1"/>
    <col min="3" max="3" width="3.7109375" customWidth="1"/>
    <col min="4" max="4" width="6.28515625" bestFit="1" customWidth="1"/>
    <col min="5" max="6" width="64.140625" customWidth="1"/>
    <col min="7" max="7" width="115.7109375" customWidth="1"/>
  </cols>
  <sheetData>
    <row r="1" spans="4:7" hidden="1"/>
    <row r="2" spans="4:7" hidden="1"/>
    <row r="3" spans="4:7" hidden="1"/>
    <row r="4" spans="4:7" ht="3" customHeight="1"/>
    <row r="5" spans="4:7">
      <c r="D5" s="1" t="s">
        <v>727</v>
      </c>
      <c r="E5" s="1"/>
      <c r="F5" s="1"/>
    </row>
    <row r="6" spans="4:7" ht="3" customHeight="1"/>
    <row r="7" spans="4:7">
      <c r="D7" s="1" t="s">
        <v>453</v>
      </c>
      <c r="E7" s="1"/>
      <c r="F7" s="1"/>
      <c r="G7" s="1" t="s">
        <v>454</v>
      </c>
    </row>
    <row r="8" spans="4:7">
      <c r="D8" t="s">
        <v>91</v>
      </c>
      <c r="E8" t="s">
        <v>456</v>
      </c>
      <c r="F8" t="s">
        <v>455</v>
      </c>
      <c r="G8" s="1"/>
    </row>
    <row r="9" spans="4:7" ht="12" customHeight="1">
      <c r="D9" t="s">
        <v>92</v>
      </c>
      <c r="E9" t="s">
        <v>48</v>
      </c>
      <c r="F9" t="s">
        <v>49</v>
      </c>
      <c r="G9" t="s">
        <v>50</v>
      </c>
    </row>
    <row r="10" spans="4:7">
      <c r="D10">
        <v>1</v>
      </c>
      <c r="E10" t="s">
        <v>689</v>
      </c>
      <c r="F10" t="s">
        <v>457</v>
      </c>
    </row>
    <row r="11" spans="4:7">
      <c r="D11" t="s">
        <v>294</v>
      </c>
      <c r="E11" t="s">
        <v>690</v>
      </c>
      <c r="F11" t="s">
        <v>457</v>
      </c>
    </row>
    <row r="12" spans="4:7" ht="20.100000000000001" customHeight="1">
      <c r="D12" t="s">
        <v>8</v>
      </c>
      <c r="E12" t="s">
        <v>1698</v>
      </c>
      <c r="F12" t="s">
        <v>1699</v>
      </c>
      <c r="G12" s="1" t="s">
        <v>595</v>
      </c>
    </row>
    <row r="13" spans="4:7" ht="15" customHeight="1">
      <c r="E13" t="s">
        <v>327</v>
      </c>
      <c r="G13" s="1"/>
    </row>
    <row r="14" spans="4:7">
      <c r="D14" t="s">
        <v>328</v>
      </c>
      <c r="E14" t="s">
        <v>691</v>
      </c>
      <c r="F14" t="s">
        <v>457</v>
      </c>
    </row>
    <row r="15" spans="4:7" ht="42.95" customHeight="1">
      <c r="D15" t="s">
        <v>442</v>
      </c>
      <c r="G15" s="1" t="s">
        <v>692</v>
      </c>
    </row>
    <row r="16" spans="4:7" ht="15" customHeight="1">
      <c r="E16" t="s">
        <v>327</v>
      </c>
      <c r="G16" s="1"/>
    </row>
    <row r="17" spans="4:6">
      <c r="D17" t="s">
        <v>730</v>
      </c>
      <c r="E17" t="s">
        <v>732</v>
      </c>
      <c r="F17" t="s">
        <v>457</v>
      </c>
    </row>
    <row r="18" spans="4:6" hidden="1">
      <c r="D18" t="s">
        <v>731</v>
      </c>
    </row>
    <row r="19" spans="4:6" ht="15" customHeight="1">
      <c r="E19" t="s">
        <v>327</v>
      </c>
    </row>
    <row r="20" spans="4:6" ht="3" customHeight="1"/>
    <row r="21" spans="4:6">
      <c r="D21" t="s">
        <v>728</v>
      </c>
      <c r="E21" t="s">
        <v>729</v>
      </c>
    </row>
  </sheetData>
  <sheetProtection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1a4bc3c6-a77b-42b2-bbd2-7ae967eb9379"/>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sheetPr codeName="List12">
    <tabColor rgb="FFEAEBEE"/>
  </sheetPr>
  <dimension ref="A1:L34"/>
  <sheetViews>
    <sheetView showGridLines="0" topLeftCell="C4" workbookViewId="0"/>
  </sheetViews>
  <sheetFormatPr defaultColWidth="10.5703125" defaultRowHeight="15"/>
  <cols>
    <col min="1" max="2" width="9.140625" hidden="1" customWidth="1"/>
    <col min="3" max="3" width="3.7109375" customWidth="1"/>
    <col min="4" max="4" width="6.28515625" bestFit="1" customWidth="1"/>
    <col min="5" max="5" width="63.42578125" customWidth="1"/>
    <col min="6" max="6" width="1.7109375" hidden="1" customWidth="1"/>
    <col min="7" max="8" width="35.7109375" customWidth="1"/>
    <col min="9" max="9" width="91.5703125" customWidth="1"/>
  </cols>
  <sheetData>
    <row r="1" spans="2:9" hidden="1"/>
    <row r="2" spans="2:9" hidden="1"/>
    <row r="3" spans="2:9" hidden="1"/>
    <row r="4" spans="2:9" ht="3" customHeight="1"/>
    <row r="5" spans="2:9" ht="26.1" customHeight="1">
      <c r="D5" s="1" t="s">
        <v>693</v>
      </c>
      <c r="E5" s="1"/>
      <c r="F5" s="1"/>
      <c r="G5" s="1"/>
      <c r="H5" s="1"/>
    </row>
    <row r="6" spans="2:9" ht="3" customHeight="1"/>
    <row r="7" spans="2:9" ht="21" customHeight="1">
      <c r="D7" s="1" t="s">
        <v>453</v>
      </c>
      <c r="E7" s="1"/>
      <c r="F7" s="1"/>
      <c r="G7" s="1"/>
      <c r="H7" s="1"/>
      <c r="I7" s="1" t="s">
        <v>454</v>
      </c>
    </row>
    <row r="8" spans="2:9" ht="21" customHeight="1">
      <c r="D8" t="s">
        <v>91</v>
      </c>
      <c r="E8" t="s">
        <v>456</v>
      </c>
      <c r="G8" t="s">
        <v>441</v>
      </c>
      <c r="H8" t="s">
        <v>455</v>
      </c>
      <c r="I8" s="1"/>
    </row>
    <row r="9" spans="2:9" ht="12" customHeight="1">
      <c r="D9" t="s">
        <v>92</v>
      </c>
      <c r="E9" t="s">
        <v>48</v>
      </c>
      <c r="G9" t="s">
        <v>49</v>
      </c>
      <c r="H9" t="s">
        <v>50</v>
      </c>
      <c r="I9" t="s">
        <v>67</v>
      </c>
    </row>
    <row r="10" spans="2:9">
      <c r="D10">
        <v>1</v>
      </c>
      <c r="E10" s="1" t="s">
        <v>458</v>
      </c>
      <c r="F10" s="1"/>
      <c r="G10" s="1"/>
      <c r="H10" s="1"/>
    </row>
    <row r="11" spans="2:9" ht="20.100000000000001" customHeight="1">
      <c r="D11" t="s">
        <v>294</v>
      </c>
      <c r="E11" t="s">
        <v>459</v>
      </c>
      <c r="H11" t="s">
        <v>457</v>
      </c>
      <c r="I11" t="s">
        <v>460</v>
      </c>
    </row>
    <row r="12" spans="2:9">
      <c r="D12" t="s">
        <v>328</v>
      </c>
      <c r="E12" t="s">
        <v>461</v>
      </c>
      <c r="I12" t="s">
        <v>694</v>
      </c>
    </row>
    <row r="13" spans="2:9">
      <c r="B13">
        <v>3</v>
      </c>
      <c r="D13">
        <v>2</v>
      </c>
      <c r="E13" t="s">
        <v>695</v>
      </c>
      <c r="G13" t="s">
        <v>457</v>
      </c>
      <c r="I13" t="s">
        <v>462</v>
      </c>
    </row>
    <row r="14" spans="2:9" ht="39" customHeight="1">
      <c r="D14">
        <v>3</v>
      </c>
      <c r="E14" s="1" t="s">
        <v>696</v>
      </c>
      <c r="F14" s="1"/>
      <c r="G14" s="1"/>
      <c r="H14" s="1"/>
    </row>
    <row r="15" spans="2:9" ht="20.100000000000001" customHeight="1">
      <c r="D15" t="s">
        <v>443</v>
      </c>
      <c r="G15" t="s">
        <v>457</v>
      </c>
      <c r="I15" s="1" t="s">
        <v>697</v>
      </c>
    </row>
    <row r="16" spans="2:9" ht="15" customHeight="1">
      <c r="E16" t="s">
        <v>327</v>
      </c>
      <c r="I16" s="1"/>
    </row>
    <row r="17" spans="2:12" ht="69" customHeight="1">
      <c r="B17">
        <v>3</v>
      </c>
      <c r="D17">
        <v>4</v>
      </c>
      <c r="E17" s="1" t="s">
        <v>698</v>
      </c>
      <c r="F17" s="1"/>
      <c r="G17" s="1"/>
      <c r="H17" s="1"/>
    </row>
    <row r="18" spans="2:12" ht="20.100000000000001" customHeight="1">
      <c r="D18" t="s">
        <v>444</v>
      </c>
      <c r="E18" t="s">
        <v>463</v>
      </c>
      <c r="H18" t="s">
        <v>457</v>
      </c>
      <c r="I18" s="1" t="s">
        <v>480</v>
      </c>
    </row>
    <row r="19" spans="2:12" ht="15" customHeight="1">
      <c r="E19" t="s">
        <v>327</v>
      </c>
      <c r="I19" s="1"/>
    </row>
    <row r="20" spans="2:12" ht="30" customHeight="1">
      <c r="B20">
        <v>3</v>
      </c>
      <c r="D20">
        <v>5</v>
      </c>
      <c r="E20" s="1" t="s">
        <v>699</v>
      </c>
      <c r="F20" s="1"/>
      <c r="G20" s="1"/>
      <c r="H20" s="1"/>
    </row>
    <row r="21" spans="2:12" ht="26.1" customHeight="1">
      <c r="D21" t="s">
        <v>445</v>
      </c>
      <c r="E21" s="1" t="s">
        <v>700</v>
      </c>
      <c r="F21" s="1"/>
      <c r="G21" s="1"/>
      <c r="H21" s="1"/>
    </row>
    <row r="22" spans="2:12" ht="32.1" customHeight="1">
      <c r="D22" t="s">
        <v>446</v>
      </c>
      <c r="E22" t="s">
        <v>464</v>
      </c>
      <c r="H22" t="s">
        <v>457</v>
      </c>
      <c r="I22" s="1" t="s">
        <v>701</v>
      </c>
    </row>
    <row r="23" spans="2:12" ht="15" customHeight="1">
      <c r="E23" t="s">
        <v>327</v>
      </c>
      <c r="I23" s="1"/>
    </row>
    <row r="24" spans="2:12" ht="14.25" customHeight="1">
      <c r="D24" t="s">
        <v>447</v>
      </c>
      <c r="E24" s="1" t="s">
        <v>702</v>
      </c>
      <c r="F24" s="1"/>
      <c r="G24" s="1"/>
      <c r="H24" s="1"/>
    </row>
    <row r="25" spans="2:12" ht="54.95" customHeight="1">
      <c r="D25" t="s">
        <v>448</v>
      </c>
      <c r="E25" t="s">
        <v>466</v>
      </c>
      <c r="H25" t="s">
        <v>457</v>
      </c>
      <c r="I25" s="1" t="s">
        <v>596</v>
      </c>
    </row>
    <row r="26" spans="2:12" ht="15" customHeight="1">
      <c r="E26" t="s">
        <v>327</v>
      </c>
      <c r="I26" s="1"/>
    </row>
    <row r="27" spans="2:12" ht="26.1" customHeight="1">
      <c r="D27" t="s">
        <v>449</v>
      </c>
      <c r="E27" s="1" t="s">
        <v>703</v>
      </c>
      <c r="F27" s="1"/>
      <c r="G27" s="1"/>
      <c r="H27" s="1"/>
    </row>
    <row r="28" spans="2:12" ht="32.1" customHeight="1">
      <c r="D28" t="s">
        <v>450</v>
      </c>
      <c r="E28" t="s">
        <v>465</v>
      </c>
      <c r="H28" t="s">
        <v>457</v>
      </c>
      <c r="I28" s="1" t="s">
        <v>704</v>
      </c>
      <c r="L28" t="s">
        <v>573</v>
      </c>
    </row>
    <row r="29" spans="2:12" ht="15" customHeight="1">
      <c r="E29" t="s">
        <v>327</v>
      </c>
      <c r="I29" s="1"/>
    </row>
    <row r="30" spans="2:12" ht="49.5" customHeight="1">
      <c r="B30">
        <v>3</v>
      </c>
      <c r="D30" t="s">
        <v>68</v>
      </c>
      <c r="E30" s="1" t="s">
        <v>706</v>
      </c>
      <c r="F30" s="1"/>
      <c r="G30" s="1"/>
      <c r="H30" s="1"/>
    </row>
    <row r="31" spans="2:12" ht="20.100000000000001" customHeight="1">
      <c r="D31" t="s">
        <v>451</v>
      </c>
      <c r="G31" t="s">
        <v>457</v>
      </c>
      <c r="I31" s="1" t="s">
        <v>479</v>
      </c>
    </row>
    <row r="32" spans="2:12" ht="15" customHeight="1">
      <c r="E32" t="s">
        <v>327</v>
      </c>
      <c r="I32" s="1"/>
    </row>
    <row r="33" spans="4:9" ht="3" customHeight="1"/>
    <row r="34" spans="4:9" ht="24.75" customHeight="1">
      <c r="D34">
        <v>1</v>
      </c>
      <c r="E34" s="1" t="s">
        <v>705</v>
      </c>
      <c r="F34" s="1"/>
      <c r="G34" s="1"/>
      <c r="H34" s="1"/>
      <c r="I34" s="1"/>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M15"/>
  <sheetViews>
    <sheetView showGridLines="0" topLeftCell="C4" workbookViewId="0"/>
  </sheetViews>
  <sheetFormatPr defaultRowHeight="15"/>
  <cols>
    <col min="1" max="2" width="9.140625" hidden="1" customWidth="1"/>
    <col min="3" max="3" width="3.7109375" customWidth="1"/>
    <col min="4" max="4" width="7" bestFit="1" customWidth="1"/>
    <col min="5" max="5" width="11.28515625" customWidth="1"/>
    <col min="6" max="6" width="41" customWidth="1"/>
    <col min="7" max="7" width="18" customWidth="1"/>
    <col min="8" max="8" width="13.140625" customWidth="1"/>
    <col min="9" max="9" width="11.42578125" customWidth="1"/>
    <col min="10" max="10" width="42.140625" customWidth="1"/>
    <col min="11" max="11" width="115.7109375" customWidth="1"/>
    <col min="12" max="12" width="3.7109375" customWidth="1"/>
  </cols>
  <sheetData>
    <row r="1" spans="1:13" hidden="1"/>
    <row r="2" spans="1:13" hidden="1"/>
    <row r="3" spans="1:13" hidden="1"/>
    <row r="4" spans="1:13" ht="3" customHeight="1"/>
    <row r="5" spans="1:13">
      <c r="D5" s="1" t="s">
        <v>477</v>
      </c>
      <c r="E5" s="1"/>
      <c r="F5" s="1"/>
      <c r="G5" s="1"/>
      <c r="H5" s="1"/>
      <c r="I5" s="1"/>
      <c r="J5" s="1"/>
    </row>
    <row r="6" spans="1:13" ht="3" hidden="1" customHeight="1"/>
    <row r="7" spans="1:13" ht="3" customHeight="1"/>
    <row r="8" spans="1:13">
      <c r="D8" s="1" t="s">
        <v>453</v>
      </c>
      <c r="E8" s="1"/>
      <c r="F8" s="1"/>
      <c r="G8" s="1"/>
      <c r="H8" s="1"/>
      <c r="I8" s="1"/>
      <c r="J8" s="1"/>
      <c r="K8" s="1" t="s">
        <v>454</v>
      </c>
    </row>
    <row r="9" spans="1:13">
      <c r="D9" s="1" t="s">
        <v>91</v>
      </c>
      <c r="E9" s="1" t="s">
        <v>481</v>
      </c>
      <c r="F9" s="1"/>
      <c r="G9" s="1" t="s">
        <v>482</v>
      </c>
      <c r="H9" s="1"/>
      <c r="I9" s="1"/>
      <c r="J9" s="1"/>
      <c r="K9" s="1"/>
    </row>
    <row r="10" spans="1:13">
      <c r="D10" s="1"/>
      <c r="E10" t="s">
        <v>483</v>
      </c>
      <c r="F10" t="s">
        <v>399</v>
      </c>
      <c r="G10" t="s">
        <v>399</v>
      </c>
      <c r="H10" t="s">
        <v>483</v>
      </c>
      <c r="I10" t="s">
        <v>484</v>
      </c>
      <c r="J10" t="s">
        <v>455</v>
      </c>
      <c r="K10" s="1"/>
    </row>
    <row r="11" spans="1:13" ht="12" customHeight="1">
      <c r="D11" t="s">
        <v>92</v>
      </c>
      <c r="E11" t="s">
        <v>48</v>
      </c>
      <c r="F11" t="s">
        <v>49</v>
      </c>
      <c r="G11" t="s">
        <v>50</v>
      </c>
      <c r="H11" t="s">
        <v>67</v>
      </c>
      <c r="I11" t="s">
        <v>68</v>
      </c>
      <c r="J11" t="s">
        <v>182</v>
      </c>
      <c r="K11" t="s">
        <v>183</v>
      </c>
    </row>
    <row r="12" spans="1:13" ht="54.95" customHeight="1">
      <c r="A12" t="s">
        <v>49</v>
      </c>
      <c r="B12" t="s">
        <v>252</v>
      </c>
      <c r="D12" t="s">
        <v>92</v>
      </c>
      <c r="K12" s="1" t="s">
        <v>485</v>
      </c>
      <c r="M12" t="str">
        <f>IF(ISERROR(INDEX(kind_of_nameforms,MATCH(E12,kind_of_forms,0),1)),"",INDEX(kind_of_nameforms,MATCH(E12,kind_of_forms,0),1))</f>
        <v/>
      </c>
    </row>
    <row r="13" spans="1:13" ht="15" customHeight="1">
      <c r="E13" t="s">
        <v>5</v>
      </c>
      <c r="K13" s="1"/>
    </row>
    <row r="14" spans="1:13" ht="3" customHeight="1"/>
    <row r="15" spans="1:13" ht="27.75" customHeight="1">
      <c r="E15" s="1" t="s">
        <v>592</v>
      </c>
      <c r="F15" s="1"/>
      <c r="G15" s="1"/>
      <c r="H15" s="1"/>
      <c r="I15" s="1"/>
      <c r="J15" s="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0"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E15"/>
  <sheetViews>
    <sheetView showGridLines="0" topLeftCell="C6" workbookViewId="0"/>
  </sheetViews>
  <sheetFormatPr defaultRowHeight="15"/>
  <cols>
    <col min="1" max="2" width="9.140625" hidden="1" customWidth="1"/>
    <col min="3" max="3" width="3.7109375" bestFit="1" customWidth="1"/>
    <col min="4" max="4" width="6.28515625" bestFit="1" customWidth="1"/>
    <col min="5" max="5" width="94.85546875" customWidth="1"/>
  </cols>
  <sheetData>
    <row r="1" spans="4:5" hidden="1"/>
    <row r="2" spans="4:5" hidden="1"/>
    <row r="3" spans="4:5" hidden="1"/>
    <row r="4" spans="4:5" hidden="1"/>
    <row r="5" spans="4:5" hidden="1"/>
    <row r="6" spans="4:5" ht="3" customHeight="1"/>
    <row r="7" spans="4:5">
      <c r="D7" s="1" t="s">
        <v>313</v>
      </c>
      <c r="E7" s="1"/>
    </row>
    <row r="8" spans="4:5" ht="3" customHeight="1"/>
    <row r="9" spans="4:5" ht="15.95" customHeight="1">
      <c r="D9" t="s">
        <v>91</v>
      </c>
      <c r="E9" t="s">
        <v>312</v>
      </c>
    </row>
    <row r="10" spans="4:5" ht="12" customHeight="1">
      <c r="D10" t="s">
        <v>92</v>
      </c>
      <c r="E10" t="s">
        <v>48</v>
      </c>
    </row>
    <row r="11" spans="4:5" ht="11.25" hidden="1" customHeight="1">
      <c r="D11">
        <v>0</v>
      </c>
    </row>
    <row r="12" spans="4:5" ht="15" customHeight="1">
      <c r="D12">
        <v>1</v>
      </c>
    </row>
    <row r="13" spans="4:5" ht="12" customHeight="1">
      <c r="E13" t="s">
        <v>176</v>
      </c>
    </row>
    <row r="14" spans="4:5" ht="3" customHeight="1"/>
    <row r="15" spans="4:5" ht="22.5" customHeight="1">
      <c r="D15" s="1" t="s">
        <v>314</v>
      </c>
      <c r="E15" s="1"/>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List05_12">
    <tabColor theme="0" tint="-0.249977111117893"/>
  </sheetPr>
  <dimension ref="A1:J39"/>
  <sheetViews>
    <sheetView showGridLines="0" topLeftCell="E1" workbookViewId="0">
      <selection activeCell="G44" sqref="G44"/>
    </sheetView>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209</v>
      </c>
    </row>
    <row r="2" spans="1:10">
      <c r="F2" s="1" t="s">
        <v>490</v>
      </c>
      <c r="G2" s="1"/>
      <c r="H2" s="1"/>
    </row>
    <row r="3" spans="1:10" ht="3" customHeight="1"/>
    <row r="4" spans="1:10">
      <c r="F4" s="1" t="s">
        <v>453</v>
      </c>
      <c r="G4" s="1"/>
      <c r="H4" s="1"/>
      <c r="I4" s="1" t="s">
        <v>454</v>
      </c>
    </row>
    <row r="5" spans="1:10" ht="11.25" customHeight="1">
      <c r="F5" t="s">
        <v>91</v>
      </c>
      <c r="G5" t="s">
        <v>456</v>
      </c>
      <c r="H5" t="s">
        <v>441</v>
      </c>
      <c r="I5" s="1"/>
    </row>
    <row r="6" spans="1:10" ht="12" customHeight="1">
      <c r="F6" t="s">
        <v>92</v>
      </c>
      <c r="G6">
        <v>2</v>
      </c>
      <c r="H6">
        <v>3</v>
      </c>
      <c r="I6">
        <v>4</v>
      </c>
      <c r="J6">
        <v>4</v>
      </c>
    </row>
    <row r="7" spans="1:10">
      <c r="F7">
        <v>1</v>
      </c>
      <c r="G7" t="s">
        <v>491</v>
      </c>
      <c r="H7" t="str">
        <f>IF(dateCh="","",dateCh)</f>
        <v>30.11.2022</v>
      </c>
      <c r="I7" t="s">
        <v>492</v>
      </c>
    </row>
    <row r="8" spans="1:10">
      <c r="A8" s="1">
        <v>1</v>
      </c>
      <c r="F8" t="str">
        <f>"2." &amp;mergeValue(A8)</f>
        <v>2.1</v>
      </c>
      <c r="G8" t="s">
        <v>493</v>
      </c>
      <c r="H8" t="str">
        <f>IF('Перечень тарифов'!R21="","наименование отсутствует","" &amp; 'Перечень тарифов'!R21 &amp; "")</f>
        <v>наименование отсутствует</v>
      </c>
      <c r="I8" t="s">
        <v>588</v>
      </c>
    </row>
    <row r="9" spans="1:10">
      <c r="A9" s="1"/>
      <c r="F9" t="str">
        <f>"3." &amp;mergeValue(A9)</f>
        <v>3.1</v>
      </c>
      <c r="G9" t="s">
        <v>494</v>
      </c>
      <c r="H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t="s">
        <v>586</v>
      </c>
    </row>
    <row r="10" spans="1:10">
      <c r="A10" s="1"/>
      <c r="F10" t="str">
        <f>"4."&amp;mergeValue(A10)</f>
        <v>4.1</v>
      </c>
      <c r="G10" t="s">
        <v>495</v>
      </c>
      <c r="H10" t="s">
        <v>457</v>
      </c>
    </row>
    <row r="11" spans="1:10">
      <c r="A11" s="1"/>
      <c r="B11" s="1">
        <v>1</v>
      </c>
      <c r="F11" t="str">
        <f>"4."&amp;mergeValue(A11) &amp;"."&amp;mergeValue(B11)</f>
        <v>4.1.1</v>
      </c>
      <c r="G11" t="s">
        <v>590</v>
      </c>
      <c r="H11" t="str">
        <f>IF(region_name="","",region_name)</f>
        <v>Ленинградская область</v>
      </c>
      <c r="I11" t="s">
        <v>498</v>
      </c>
    </row>
    <row r="12" spans="1:10">
      <c r="A12" s="1"/>
      <c r="B12" s="1"/>
      <c r="C12" s="1">
        <v>1</v>
      </c>
      <c r="F12" t="str">
        <f>"4."&amp;mergeValue(A12) &amp;"."&amp;mergeValue(B12)&amp;"."&amp;mergeValue(C12)</f>
        <v>4.1.1.1</v>
      </c>
      <c r="G12" t="s">
        <v>496</v>
      </c>
      <c r="H12" t="str">
        <f>IF(Территории!H13="","","" &amp; Территории!H13 &amp; "")</f>
        <v>Бокситогорский муниципальный район</v>
      </c>
      <c r="I12" t="s">
        <v>499</v>
      </c>
    </row>
    <row r="13" spans="1:10">
      <c r="A13" s="1"/>
      <c r="B13" s="1"/>
      <c r="C13" s="1"/>
      <c r="D13">
        <v>1</v>
      </c>
      <c r="F13" t="str">
        <f>"4."&amp;mergeValue(A13) &amp;"."&amp;mergeValue(B13)&amp;"."&amp;mergeValue(C13)&amp;"."&amp;mergeValue(D13)</f>
        <v>4.1.1.1.1</v>
      </c>
      <c r="G13" t="s">
        <v>497</v>
      </c>
      <c r="H13" t="str">
        <f>IF(Территории!R14="","","" &amp; Территории!R14 &amp; "")</f>
        <v>Бокситогорское (41603101)</v>
      </c>
      <c r="I13" t="s">
        <v>589</v>
      </c>
    </row>
    <row r="14" spans="1:10">
      <c r="A14" s="1">
        <v>2</v>
      </c>
      <c r="F14" t="str">
        <f>"2." &amp;mergeValue(A14)</f>
        <v>2.2</v>
      </c>
      <c r="G14" t="s">
        <v>493</v>
      </c>
      <c r="H14" t="str">
        <f>IF('Перечень тарифов'!R24="","наименование отсутствует","" &amp; 'Перечень тарифов'!R24 &amp; "")</f>
        <v>наименование отсутствует</v>
      </c>
      <c r="I14" t="s">
        <v>588</v>
      </c>
    </row>
    <row r="15" spans="1:10">
      <c r="A15" s="1"/>
      <c r="F15" t="str">
        <f>"3." &amp;mergeValue(A15)</f>
        <v>3.2</v>
      </c>
      <c r="G15" t="s">
        <v>494</v>
      </c>
      <c r="H1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t="s">
        <v>586</v>
      </c>
    </row>
    <row r="16" spans="1:10">
      <c r="A16" s="1"/>
      <c r="F16" t="str">
        <f>"4."&amp;mergeValue(A16)</f>
        <v>4.2</v>
      </c>
      <c r="G16" t="s">
        <v>495</v>
      </c>
      <c r="H16" t="s">
        <v>457</v>
      </c>
    </row>
    <row r="17" spans="1:9">
      <c r="A17" s="1"/>
      <c r="B17" s="1">
        <v>1</v>
      </c>
      <c r="F17" t="str">
        <f>"4."&amp;mergeValue(A17) &amp;"."&amp;mergeValue(B17)</f>
        <v>4.2.1</v>
      </c>
      <c r="G17" t="s">
        <v>590</v>
      </c>
      <c r="H17" t="str">
        <f>IF(region_name="","",region_name)</f>
        <v>Ленинградская область</v>
      </c>
      <c r="I17" t="s">
        <v>498</v>
      </c>
    </row>
    <row r="18" spans="1:9">
      <c r="A18" s="1"/>
      <c r="B18" s="1"/>
      <c r="C18" s="1">
        <v>1</v>
      </c>
      <c r="F18" t="str">
        <f>"4."&amp;mergeValue(A18) &amp;"."&amp;mergeValue(B18)&amp;"."&amp;mergeValue(C18)</f>
        <v>4.2.1.1</v>
      </c>
      <c r="G18" t="s">
        <v>496</v>
      </c>
      <c r="H18" t="str">
        <f>IF(Территории!H16="","","" &amp; Территории!H16 &amp; "")</f>
        <v>Бокситогорский муниципальный район</v>
      </c>
      <c r="I18" t="s">
        <v>499</v>
      </c>
    </row>
    <row r="19" spans="1:9">
      <c r="A19" s="1"/>
      <c r="B19" s="1"/>
      <c r="C19" s="1"/>
      <c r="D19">
        <v>1</v>
      </c>
      <c r="F19" t="str">
        <f>"4."&amp;mergeValue(A19) &amp;"."&amp;mergeValue(B19)&amp;"."&amp;mergeValue(C19)&amp;"."&amp;mergeValue(D19)</f>
        <v>4.2.1.1.1</v>
      </c>
      <c r="G19" t="s">
        <v>497</v>
      </c>
      <c r="H19" t="str">
        <f>IF(Территории!R17="","","" &amp; Территории!R17 &amp; "")</f>
        <v>Большедворское (41603412)</v>
      </c>
      <c r="I19" t="s">
        <v>589</v>
      </c>
    </row>
    <row r="20" spans="1:9">
      <c r="A20" s="1">
        <v>3</v>
      </c>
      <c r="F20" t="str">
        <f>"2." &amp;mergeValue(A20)</f>
        <v>2.3</v>
      </c>
      <c r="G20" t="s">
        <v>493</v>
      </c>
      <c r="H20" t="str">
        <f>IF('Перечень тарифов'!R27="","наименование отсутствует","" &amp; 'Перечень тарифов'!R27 &amp; "")</f>
        <v>наименование отсутствует</v>
      </c>
      <c r="I20" t="s">
        <v>588</v>
      </c>
    </row>
    <row r="21" spans="1:9">
      <c r="A21" s="1"/>
      <c r="F21" t="str">
        <f>"3." &amp;mergeValue(A21)</f>
        <v>3.3</v>
      </c>
      <c r="G21" t="s">
        <v>494</v>
      </c>
      <c r="H2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t="s">
        <v>586</v>
      </c>
    </row>
    <row r="22" spans="1:9">
      <c r="A22" s="1"/>
      <c r="F22" t="str">
        <f>"4."&amp;mergeValue(A22)</f>
        <v>4.3</v>
      </c>
      <c r="G22" t="s">
        <v>495</v>
      </c>
      <c r="H22" t="s">
        <v>457</v>
      </c>
    </row>
    <row r="23" spans="1:9">
      <c r="A23" s="1"/>
      <c r="B23" s="1">
        <v>1</v>
      </c>
      <c r="F23" t="str">
        <f>"4."&amp;mergeValue(A23) &amp;"."&amp;mergeValue(B23)</f>
        <v>4.3.1</v>
      </c>
      <c r="G23" t="s">
        <v>590</v>
      </c>
      <c r="H23" t="str">
        <f>IF(region_name="","",region_name)</f>
        <v>Ленинградская область</v>
      </c>
      <c r="I23" t="s">
        <v>498</v>
      </c>
    </row>
    <row r="24" spans="1:9">
      <c r="A24" s="1"/>
      <c r="B24" s="1"/>
      <c r="C24" s="1">
        <v>1</v>
      </c>
      <c r="F24" t="str">
        <f>"4."&amp;mergeValue(A24) &amp;"."&amp;mergeValue(B24)&amp;"."&amp;mergeValue(C24)</f>
        <v>4.3.1.1</v>
      </c>
      <c r="G24" t="s">
        <v>496</v>
      </c>
      <c r="H24" t="str">
        <f>IF(Территории!H19="","","" &amp; Территории!H19 &amp; "")</f>
        <v>Бокситогорский муниципальный район</v>
      </c>
      <c r="I24" t="s">
        <v>499</v>
      </c>
    </row>
    <row r="25" spans="1:9">
      <c r="A25" s="1"/>
      <c r="B25" s="1"/>
      <c r="C25" s="1"/>
      <c r="D25">
        <v>1</v>
      </c>
      <c r="F25" t="str">
        <f>"4."&amp;mergeValue(A25) &amp;"."&amp;mergeValue(B25)&amp;"."&amp;mergeValue(C25)&amp;"."&amp;mergeValue(D25)</f>
        <v>4.3.1.1.1</v>
      </c>
      <c r="G25" t="s">
        <v>497</v>
      </c>
      <c r="H25" t="str">
        <f>IF(Территории!R20="","","" &amp; Территории!R20 &amp; "")</f>
        <v>Борское (41603416)</v>
      </c>
      <c r="I25" t="s">
        <v>589</v>
      </c>
    </row>
    <row r="26" spans="1:9">
      <c r="A26" s="1">
        <v>4</v>
      </c>
      <c r="F26" t="str">
        <f>"2." &amp;mergeValue(A26)</f>
        <v>2.4</v>
      </c>
      <c r="G26" t="s">
        <v>493</v>
      </c>
      <c r="H26" t="str">
        <f>IF('Перечень тарифов'!R31="","наименование отсутствует","" &amp; 'Перечень тарифов'!R31 &amp; "")</f>
        <v>наименование отсутствует</v>
      </c>
      <c r="I26" t="s">
        <v>588</v>
      </c>
    </row>
    <row r="27" spans="1:9">
      <c r="A27" s="1"/>
      <c r="F27" t="str">
        <f>"3." &amp;mergeValue(A27)</f>
        <v>3.4</v>
      </c>
      <c r="G27" t="s">
        <v>494</v>
      </c>
      <c r="H2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t="s">
        <v>586</v>
      </c>
    </row>
    <row r="28" spans="1:9">
      <c r="A28" s="1"/>
      <c r="F28" t="str">
        <f>"4."&amp;mergeValue(A28)</f>
        <v>4.4</v>
      </c>
      <c r="G28" t="s">
        <v>495</v>
      </c>
      <c r="H28" t="s">
        <v>457</v>
      </c>
    </row>
    <row r="29" spans="1:9">
      <c r="A29" s="1"/>
      <c r="B29" s="1">
        <v>1</v>
      </c>
      <c r="F29" t="str">
        <f>"4."&amp;mergeValue(A29) &amp;"."&amp;mergeValue(B29)</f>
        <v>4.4.1</v>
      </c>
      <c r="G29" t="s">
        <v>590</v>
      </c>
      <c r="H29" t="str">
        <f>IF(region_name="","",region_name)</f>
        <v>Ленинградская область</v>
      </c>
      <c r="I29" t="s">
        <v>498</v>
      </c>
    </row>
    <row r="30" spans="1:9">
      <c r="A30" s="1"/>
      <c r="B30" s="1"/>
      <c r="C30" s="1">
        <v>1</v>
      </c>
      <c r="F30" t="str">
        <f>"4."&amp;mergeValue(A30) &amp;"."&amp;mergeValue(B30)&amp;"."&amp;mergeValue(C30)</f>
        <v>4.4.1.1</v>
      </c>
      <c r="G30" t="s">
        <v>496</v>
      </c>
      <c r="H30" t="str">
        <f>IF(Территории!H13="","","" &amp; Территории!H13 &amp; "")</f>
        <v>Бокситогорский муниципальный район</v>
      </c>
      <c r="I30" t="s">
        <v>499</v>
      </c>
    </row>
    <row r="31" spans="1:9">
      <c r="A31" s="1"/>
      <c r="B31" s="1"/>
      <c r="C31" s="1"/>
      <c r="D31">
        <v>1</v>
      </c>
      <c r="F31" t="str">
        <f>"4."&amp;mergeValue(A31) &amp;"."&amp;mergeValue(B31)&amp;"."&amp;mergeValue(C31)&amp;"."&amp;mergeValue(D31)</f>
        <v>4.4.1.1.1</v>
      </c>
      <c r="G31" t="s">
        <v>497</v>
      </c>
      <c r="H31" t="str">
        <f>IF(Территории!R14="","","" &amp; Территории!R14 &amp; "")</f>
        <v>Бокситогорское (41603101)</v>
      </c>
      <c r="I31" t="s">
        <v>589</v>
      </c>
    </row>
    <row r="32" spans="1:9">
      <c r="A32" s="1">
        <v>5</v>
      </c>
      <c r="F32" t="str">
        <f>"2." &amp;mergeValue(A32)</f>
        <v>2.5</v>
      </c>
      <c r="G32" t="s">
        <v>493</v>
      </c>
      <c r="H32" t="str">
        <f>IF('Перечень тарифов'!R36="","наименование отсутствует","" &amp; 'Перечень тарифов'!R36 &amp; "")</f>
        <v>наименование отсутствует</v>
      </c>
      <c r="I32" t="s">
        <v>588</v>
      </c>
    </row>
    <row r="33" spans="1:9">
      <c r="A33" s="1"/>
      <c r="F33" t="str">
        <f>"3." &amp;mergeValue(A33)</f>
        <v>3.5</v>
      </c>
      <c r="G33" t="s">
        <v>494</v>
      </c>
      <c r="H33" t="str">
        <f>IF('Перечень тарифов'!F36="","наименование отсутствует","" &amp; 'Перечень тарифов'!F36 &amp; "")</f>
        <v>Производство тепловой энергии. Некомбинированная выработка; Передача. Тепловая энергия; Сбыт. Тепловая энергия</v>
      </c>
      <c r="I33" t="s">
        <v>586</v>
      </c>
    </row>
    <row r="34" spans="1:9">
      <c r="A34" s="1"/>
      <c r="F34" t="str">
        <f>"4."&amp;mergeValue(A34)</f>
        <v>4.5</v>
      </c>
      <c r="G34" t="s">
        <v>495</v>
      </c>
      <c r="H34" t="s">
        <v>457</v>
      </c>
    </row>
    <row r="35" spans="1:9">
      <c r="A35" s="1"/>
      <c r="B35" s="1">
        <v>1</v>
      </c>
      <c r="F35" t="str">
        <f>"4."&amp;mergeValue(A35) &amp;"."&amp;mergeValue(B35)</f>
        <v>4.5.1</v>
      </c>
      <c r="G35" t="s">
        <v>590</v>
      </c>
      <c r="H35" t="str">
        <f>IF(region_name="","",region_name)</f>
        <v>Ленинградская область</v>
      </c>
      <c r="I35" t="s">
        <v>498</v>
      </c>
    </row>
    <row r="36" spans="1:9">
      <c r="A36" s="1"/>
      <c r="B36" s="1"/>
      <c r="C36" s="1">
        <v>1</v>
      </c>
      <c r="F36" t="str">
        <f>"4."&amp;mergeValue(A36) &amp;"."&amp;mergeValue(B36)&amp;"."&amp;mergeValue(C36)</f>
        <v>4.5.1.1</v>
      </c>
      <c r="G36" t="s">
        <v>496</v>
      </c>
      <c r="H36" t="str">
        <f>IF(Территории!H13="","","" &amp; Территории!H13 &amp; "")</f>
        <v>Бокситогорский муниципальный район</v>
      </c>
      <c r="I36" t="s">
        <v>499</v>
      </c>
    </row>
    <row r="37" spans="1:9">
      <c r="A37" s="1"/>
      <c r="B37" s="1"/>
      <c r="C37" s="1"/>
      <c r="D37">
        <v>1</v>
      </c>
      <c r="F37" t="str">
        <f>"4."&amp;mergeValue(A37) &amp;"."&amp;mergeValue(B37)&amp;"."&amp;mergeValue(C37)&amp;"."&amp;mergeValue(D37)</f>
        <v>4.5.1.1.1</v>
      </c>
      <c r="G37" t="s">
        <v>497</v>
      </c>
      <c r="H37" t="str">
        <f>IF(Территории!R14="","","" &amp; Территории!R14 &amp; "")</f>
        <v>Бокситогорское (41603101)</v>
      </c>
      <c r="I37" t="s">
        <v>589</v>
      </c>
    </row>
    <row r="38" spans="1:9" ht="3" customHeight="1"/>
    <row r="39" spans="1:9" ht="15" customHeight="1">
      <c r="G39" s="1" t="s">
        <v>591</v>
      </c>
      <c r="H39" s="1"/>
    </row>
  </sheetData>
  <sheetProtection sheet="1" objects="1" scenarios="1" formatColumns="0" formatRows="0"/>
  <mergeCells count="19">
    <mergeCell ref="G39:H39"/>
    <mergeCell ref="A26:A31"/>
    <mergeCell ref="B29:B31"/>
    <mergeCell ref="C30:C31"/>
    <mergeCell ref="A32:A37"/>
    <mergeCell ref="B35:B37"/>
    <mergeCell ref="C36:C37"/>
    <mergeCell ref="A14:A19"/>
    <mergeCell ref="B17:B19"/>
    <mergeCell ref="C18:C19"/>
    <mergeCell ref="A20:A25"/>
    <mergeCell ref="B23:B25"/>
    <mergeCell ref="C24:C2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38:I39">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sheetPr codeName="ListComm">
    <tabColor rgb="FFCCCCFF"/>
    <pageSetUpPr fitToPage="1"/>
  </sheetPr>
  <dimension ref="A1:E12"/>
  <sheetViews>
    <sheetView showGridLines="0" topLeftCell="C6" workbookViewId="0"/>
  </sheetViews>
  <sheetFormatPr defaultRowHeight="15"/>
  <cols>
    <col min="1" max="2" width="9.140625" hidden="1" customWidth="1"/>
    <col min="3" max="3" width="3.7109375" customWidth="1"/>
    <col min="4" max="4" width="6.28515625" customWidth="1"/>
    <col min="5" max="5" width="94.85546875" customWidth="1"/>
  </cols>
  <sheetData>
    <row r="1" spans="4:5" hidden="1"/>
    <row r="2" spans="4:5" hidden="1"/>
    <row r="3" spans="4:5" hidden="1"/>
    <row r="4" spans="4:5" hidden="1"/>
    <row r="5" spans="4:5" hidden="1"/>
    <row r="6" spans="4:5" ht="3" customHeight="1"/>
    <row r="7" spans="4:5">
      <c r="D7" s="1" t="s">
        <v>54</v>
      </c>
      <c r="E7" s="1"/>
    </row>
    <row r="8" spans="4:5" ht="3" customHeight="1"/>
    <row r="9" spans="4:5" ht="15.95" customHeight="1">
      <c r="D9" t="s">
        <v>91</v>
      </c>
      <c r="E9" t="s">
        <v>175</v>
      </c>
    </row>
    <row r="10" spans="4:5" ht="12" customHeight="1">
      <c r="D10" t="s">
        <v>92</v>
      </c>
      <c r="E10" t="s">
        <v>48</v>
      </c>
    </row>
    <row r="11" spans="4:5" ht="15" hidden="1" customHeight="1">
      <c r="D11">
        <v>0</v>
      </c>
    </row>
    <row r="12" spans="4:5">
      <c r="E12" t="s">
        <v>176</v>
      </c>
    </row>
  </sheetData>
  <sheetProtection password="FA9C" sheet="1" objects="1" scenarios="1" formatColumns="0" formatRows="0"/>
  <mergeCells count="1">
    <mergeCell ref="D7:E7"/>
  </mergeCells>
  <phoneticPr fontId="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sheetPr codeName="ListCheck">
    <tabColor indexed="31"/>
  </sheetPr>
  <dimension ref="B1:D5"/>
  <sheetViews>
    <sheetView showGridLines="0" workbookViewId="0"/>
  </sheetViews>
  <sheetFormatPr defaultRowHeight="15"/>
  <cols>
    <col min="1" max="1" width="1.7109375" customWidth="1"/>
    <col min="2" max="2" width="34.5703125" customWidth="1"/>
    <col min="3" max="3" width="85.5703125" customWidth="1"/>
    <col min="4" max="4" width="17.7109375" customWidth="1"/>
  </cols>
  <sheetData>
    <row r="1" spans="2:4" ht="3" customHeight="1"/>
    <row r="2" spans="2:4">
      <c r="B2" s="1" t="s">
        <v>55</v>
      </c>
      <c r="C2" s="1"/>
      <c r="D2" s="1"/>
    </row>
    <row r="3" spans="2:4" ht="3" customHeight="1"/>
    <row r="4" spans="2:4" ht="21.75" customHeight="1" thickBot="1">
      <c r="B4" t="s">
        <v>1</v>
      </c>
      <c r="C4" t="s">
        <v>90</v>
      </c>
      <c r="D4" t="s">
        <v>71</v>
      </c>
    </row>
    <row r="5" spans="2:4" ht="15.75" thickTop="1"/>
  </sheetData>
  <sheetProtection sheet="1" objects="1" scenarios="1" formatColumns="0" formatRows="0" autoFilter="0"/>
  <autoFilter ref="B4:D4"/>
  <mergeCells count="1">
    <mergeCell ref="B2:D2"/>
  </mergeCells>
  <phoneticPr fontId="0"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sheetPr codeName="modUpdTemplLogger">
    <tabColor indexed="24"/>
  </sheetPr>
  <dimension ref="A1:C12"/>
  <sheetViews>
    <sheetView showGridLines="0" workbookViewId="0"/>
  </sheetViews>
  <sheetFormatPr defaultRowHeight="15"/>
  <cols>
    <col min="1" max="1" width="30.7109375" customWidth="1"/>
    <col min="2" max="2" width="80.7109375" customWidth="1"/>
    <col min="3" max="3" width="30.7109375" customWidth="1"/>
  </cols>
  <sheetData>
    <row r="1" spans="1:3" ht="24" customHeight="1">
      <c r="A1" t="s">
        <v>69</v>
      </c>
      <c r="B1" t="s">
        <v>70</v>
      </c>
      <c r="C1" t="s">
        <v>71</v>
      </c>
    </row>
    <row r="2" spans="1:3">
      <c r="A2">
        <v>44895.388495370367</v>
      </c>
      <c r="B2" t="s">
        <v>771</v>
      </c>
      <c r="C2" t="s">
        <v>441</v>
      </c>
    </row>
    <row r="3" spans="1:3">
      <c r="A3">
        <v>44895.388912037037</v>
      </c>
      <c r="B3" t="s">
        <v>771</v>
      </c>
      <c r="C3" t="s">
        <v>441</v>
      </c>
    </row>
    <row r="4" spans="1:3">
      <c r="A4">
        <v>44895.388935185183</v>
      </c>
      <c r="B4" t="s">
        <v>1006</v>
      </c>
      <c r="C4" t="s">
        <v>441</v>
      </c>
    </row>
    <row r="5" spans="1:3">
      <c r="A5">
        <v>44895.392777777779</v>
      </c>
      <c r="B5" t="s">
        <v>771</v>
      </c>
      <c r="C5" t="s">
        <v>441</v>
      </c>
    </row>
    <row r="6" spans="1:3">
      <c r="A6">
        <v>44895.392789351848</v>
      </c>
      <c r="B6" t="s">
        <v>1006</v>
      </c>
      <c r="C6" t="s">
        <v>441</v>
      </c>
    </row>
    <row r="7" spans="1:3">
      <c r="A7">
        <v>44895.393923611111</v>
      </c>
      <c r="B7" t="s">
        <v>771</v>
      </c>
      <c r="C7" t="s">
        <v>441</v>
      </c>
    </row>
    <row r="8" spans="1:3">
      <c r="A8">
        <v>44895.393935185188</v>
      </c>
      <c r="B8" t="s">
        <v>1006</v>
      </c>
      <c r="C8" t="s">
        <v>441</v>
      </c>
    </row>
    <row r="9" spans="1:3">
      <c r="A9">
        <v>44895.611145833333</v>
      </c>
      <c r="B9" t="s">
        <v>771</v>
      </c>
      <c r="C9" t="s">
        <v>441</v>
      </c>
    </row>
    <row r="10" spans="1:3">
      <c r="A10">
        <v>44895.611157407409</v>
      </c>
      <c r="B10" t="s">
        <v>1006</v>
      </c>
      <c r="C10" t="s">
        <v>441</v>
      </c>
    </row>
    <row r="11" spans="1:3">
      <c r="A11" s="2">
        <v>44895.657418981478</v>
      </c>
      <c r="B11" t="s">
        <v>771</v>
      </c>
      <c r="C11" t="s">
        <v>441</v>
      </c>
    </row>
    <row r="12" spans="1:3">
      <c r="A12" s="2">
        <v>44895.657442129632</v>
      </c>
      <c r="B12" t="s">
        <v>1006</v>
      </c>
      <c r="C12" t="s">
        <v>441</v>
      </c>
    </row>
  </sheetData>
  <sheetProtection password="FA9C" sheet="1" objects="1" scenarios="1" formatColumns="0" formatRows="0" autoFilter="0"/>
  <phoneticPr fontId="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SH_et_union_hor">
    <tabColor indexed="47"/>
  </sheetPr>
  <dimension ref="A2:AI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2" ht="17.100000000000001" customHeight="1">
      <c r="A2" t="s">
        <v>174</v>
      </c>
    </row>
    <row r="7" spans="1:22" ht="17.100000000000001" customHeight="1">
      <c r="A7" t="s">
        <v>0</v>
      </c>
    </row>
    <row r="9" spans="1:22" ht="17.100000000000001" customHeight="1">
      <c r="D9" s="1">
        <v>1</v>
      </c>
      <c r="E9" s="1"/>
      <c r="F9" s="1"/>
      <c r="G9" s="1" t="s">
        <v>84</v>
      </c>
      <c r="H9" s="1"/>
      <c r="I9" s="1">
        <v>1</v>
      </c>
      <c r="J9" s="1"/>
      <c r="K9" s="1" t="s">
        <v>84</v>
      </c>
      <c r="L9" s="1"/>
      <c r="M9" s="1" t="s">
        <v>92</v>
      </c>
      <c r="N9" s="1"/>
      <c r="O9" s="1" t="s">
        <v>84</v>
      </c>
      <c r="P9" s="1"/>
      <c r="Q9" s="1" t="s">
        <v>92</v>
      </c>
      <c r="R9" s="1"/>
      <c r="S9" s="1" t="s">
        <v>84</v>
      </c>
      <c r="U9" t="s">
        <v>92</v>
      </c>
    </row>
    <row r="10" spans="1:22" ht="17.100000000000001" customHeight="1">
      <c r="D10" s="1"/>
      <c r="E10" s="1"/>
      <c r="F10" s="1"/>
      <c r="G10" s="1"/>
      <c r="H10" s="1"/>
      <c r="I10" s="1"/>
      <c r="J10" s="1"/>
      <c r="K10" s="1"/>
      <c r="L10" s="1"/>
      <c r="M10" s="1"/>
      <c r="N10" s="1"/>
      <c r="O10" s="1"/>
      <c r="P10" s="1"/>
      <c r="Q10" s="1"/>
      <c r="R10" s="1"/>
      <c r="S10" s="1"/>
      <c r="V10" t="s">
        <v>713</v>
      </c>
    </row>
    <row r="11" spans="1:22" ht="17.100000000000001" customHeight="1">
      <c r="D11" s="1"/>
      <c r="E11" s="1"/>
      <c r="F11" s="1"/>
      <c r="G11" s="1"/>
      <c r="H11" s="1"/>
      <c r="I11" s="1"/>
      <c r="J11" s="1"/>
      <c r="K11" s="1"/>
      <c r="L11" s="1"/>
      <c r="M11" s="1"/>
      <c r="N11" s="1"/>
      <c r="O11" s="1"/>
      <c r="R11" t="s">
        <v>712</v>
      </c>
    </row>
    <row r="12" spans="1:22" ht="17.100000000000001" customHeight="1">
      <c r="D12" s="1"/>
      <c r="E12" s="1"/>
      <c r="F12" s="1"/>
      <c r="G12" s="1"/>
      <c r="H12" s="1"/>
      <c r="I12" s="1"/>
      <c r="J12" s="1"/>
      <c r="K12" s="1"/>
      <c r="N12" t="s">
        <v>411</v>
      </c>
    </row>
    <row r="13" spans="1:22" ht="17.25" customHeight="1">
      <c r="D13" s="1"/>
      <c r="E13" s="1"/>
      <c r="F13" s="1"/>
      <c r="G13" s="1"/>
    </row>
    <row r="15" spans="1:22" ht="16.5" customHeight="1">
      <c r="D15" s="1"/>
      <c r="E15" s="1"/>
      <c r="F15" s="1"/>
      <c r="G15" s="1"/>
      <c r="H15" s="1"/>
      <c r="I15" s="1">
        <v>1</v>
      </c>
      <c r="J15" s="1"/>
      <c r="K15" s="1" t="s">
        <v>84</v>
      </c>
      <c r="L15" s="1"/>
      <c r="M15" s="1" t="s">
        <v>92</v>
      </c>
      <c r="N15" s="1"/>
      <c r="O15" s="1" t="s">
        <v>84</v>
      </c>
      <c r="P15" s="1"/>
      <c r="Q15" s="1" t="s">
        <v>92</v>
      </c>
      <c r="R15" s="1"/>
      <c r="S15" s="1" t="s">
        <v>84</v>
      </c>
      <c r="U15" t="s">
        <v>92</v>
      </c>
    </row>
    <row r="16" spans="1:22" ht="16.5" customHeight="1">
      <c r="D16" s="1"/>
      <c r="E16" s="1"/>
      <c r="F16" s="1"/>
      <c r="G16" s="1"/>
      <c r="H16" s="1"/>
      <c r="I16" s="1"/>
      <c r="J16" s="1"/>
      <c r="K16" s="1"/>
      <c r="L16" s="1"/>
      <c r="M16" s="1"/>
      <c r="N16" s="1"/>
      <c r="O16" s="1"/>
      <c r="P16" s="1"/>
      <c r="Q16" s="1"/>
      <c r="R16" s="1"/>
      <c r="S16" s="1"/>
      <c r="V16" t="s">
        <v>713</v>
      </c>
    </row>
    <row r="17" spans="1:26" ht="17.100000000000001" customHeight="1">
      <c r="D17" s="1"/>
      <c r="E17" s="1"/>
      <c r="F17" s="1"/>
      <c r="G17" s="1"/>
      <c r="H17" s="1"/>
      <c r="I17" s="1"/>
      <c r="J17" s="1"/>
      <c r="K17" s="1"/>
      <c r="L17" s="1"/>
      <c r="M17" s="1"/>
      <c r="N17" s="1"/>
      <c r="O17" s="1"/>
      <c r="R17" t="s">
        <v>712</v>
      </c>
    </row>
    <row r="18" spans="1:26" ht="17.100000000000001" customHeight="1">
      <c r="D18" s="1"/>
      <c r="E18" s="1"/>
      <c r="F18" s="1"/>
      <c r="G18" s="1"/>
      <c r="H18" s="1"/>
      <c r="I18" s="1"/>
      <c r="J18" s="1"/>
      <c r="K18" s="1"/>
      <c r="N18" t="s">
        <v>411</v>
      </c>
    </row>
    <row r="19" spans="1:26" ht="17.100000000000001" customHeight="1">
      <c r="D19" s="1"/>
      <c r="E19" s="1"/>
      <c r="F19" s="1"/>
      <c r="G19" s="1"/>
    </row>
    <row r="21" spans="1:26" ht="17.100000000000001" customHeight="1">
      <c r="A21" t="s">
        <v>13</v>
      </c>
      <c r="C21" t="s">
        <v>92</v>
      </c>
    </row>
    <row r="27" spans="1:26" ht="17.100000000000001" customHeight="1">
      <c r="O27" s="1" t="s">
        <v>297</v>
      </c>
      <c r="P27" s="1"/>
      <c r="Q27" s="1"/>
      <c r="R27" s="1" t="s">
        <v>269</v>
      </c>
      <c r="S27" s="1"/>
      <c r="T27" s="1"/>
      <c r="U27" s="1" t="s">
        <v>340</v>
      </c>
      <c r="W27" s="1"/>
    </row>
    <row r="28" spans="1:26" ht="17.100000000000001" customHeight="1">
      <c r="O28" s="1" t="s">
        <v>603</v>
      </c>
      <c r="P28" s="1" t="s">
        <v>270</v>
      </c>
      <c r="Q28" s="1"/>
      <c r="R28" s="1"/>
      <c r="S28" s="1"/>
      <c r="T28" s="1"/>
      <c r="U28" s="1"/>
      <c r="W28" s="1"/>
    </row>
    <row r="29" spans="1:26" ht="37.5" customHeight="1">
      <c r="O29" s="1"/>
      <c r="P29" t="s">
        <v>604</v>
      </c>
      <c r="Q29" t="s">
        <v>6</v>
      </c>
      <c r="R29" t="s">
        <v>273</v>
      </c>
      <c r="S29" s="1" t="s">
        <v>272</v>
      </c>
      <c r="T29" s="1"/>
      <c r="U29" s="1"/>
      <c r="W29" s="1"/>
    </row>
    <row r="30" spans="1:26" ht="17.100000000000001" customHeight="1">
      <c r="M30" t="s">
        <v>182</v>
      </c>
      <c r="O30" s="1"/>
      <c r="P30" s="1"/>
      <c r="Q30" s="1"/>
      <c r="R30" s="1"/>
      <c r="S30" s="1"/>
      <c r="T30" s="1"/>
      <c r="U30" s="1"/>
    </row>
    <row r="31" spans="1:26" ht="15">
      <c r="A31" s="1">
        <v>1</v>
      </c>
      <c r="L31">
        <f>mergeValue(A31)</f>
        <v>1</v>
      </c>
      <c r="M31" t="s">
        <v>20</v>
      </c>
      <c r="O31" s="1"/>
      <c r="P31" s="1"/>
      <c r="Q31" s="1"/>
      <c r="R31" s="1"/>
      <c r="S31" s="1"/>
      <c r="T31" s="1"/>
      <c r="U31" s="1"/>
      <c r="V31" s="1"/>
      <c r="W31" t="s">
        <v>475</v>
      </c>
      <c r="Z31" t="str">
        <f t="shared" ref="Z31:Z44" si="0">IF(M31="","",M31 )</f>
        <v>Наименование тарифа</v>
      </c>
    </row>
    <row r="32" spans="1:26" ht="15">
      <c r="A32" s="1"/>
      <c r="B32" s="1">
        <v>1</v>
      </c>
      <c r="L32" t="str">
        <f>mergeValue(A32) &amp;"."&amp; mergeValue(B32)</f>
        <v>1.1</v>
      </c>
      <c r="M32" t="s">
        <v>16</v>
      </c>
      <c r="O32" s="1"/>
      <c r="P32" s="1"/>
      <c r="Q32" s="1"/>
      <c r="R32" s="1"/>
      <c r="S32" s="1"/>
      <c r="T32" s="1"/>
      <c r="U32" s="1"/>
      <c r="V32" s="1"/>
      <c r="W32" t="s">
        <v>476</v>
      </c>
      <c r="Z32" t="str">
        <f t="shared" si="0"/>
        <v>Территория действия тарифа</v>
      </c>
    </row>
    <row r="33" spans="1:26" ht="15">
      <c r="A33" s="1"/>
      <c r="B33" s="1"/>
      <c r="C33" s="1">
        <v>1</v>
      </c>
      <c r="L33" t="str">
        <f>mergeValue(A33) &amp;"."&amp; mergeValue(B33)&amp;"."&amp; mergeValue(C33)</f>
        <v>1.1.1</v>
      </c>
      <c r="M33" t="s">
        <v>7</v>
      </c>
      <c r="O33" s="1"/>
      <c r="P33" s="1"/>
      <c r="Q33" s="1"/>
      <c r="R33" s="1"/>
      <c r="S33" s="1"/>
      <c r="T33" s="1"/>
      <c r="U33" s="1"/>
      <c r="V33" s="1"/>
      <c r="W33" t="s">
        <v>631</v>
      </c>
      <c r="Z33" t="str">
        <f t="shared" si="0"/>
        <v xml:space="preserve">Наименование системы теплоснабжения </v>
      </c>
    </row>
    <row r="34" spans="1:26" ht="15">
      <c r="A34" s="1"/>
      <c r="B34" s="1"/>
      <c r="C34" s="1"/>
      <c r="D34" s="1">
        <v>1</v>
      </c>
      <c r="L34" t="str">
        <f>mergeValue(A34) &amp;"."&amp; mergeValue(B34)&amp;"."&amp; mergeValue(C34)&amp;"."&amp; mergeValue(D34)</f>
        <v>1.1.1.1</v>
      </c>
      <c r="M34" t="s">
        <v>22</v>
      </c>
      <c r="O34" s="1"/>
      <c r="P34" s="1"/>
      <c r="Q34" s="1"/>
      <c r="R34" s="1"/>
      <c r="S34" s="1"/>
      <c r="T34" s="1"/>
      <c r="U34" s="1"/>
      <c r="V34" s="1"/>
      <c r="W34" t="s">
        <v>632</v>
      </c>
      <c r="Z34" t="str">
        <f t="shared" si="0"/>
        <v xml:space="preserve">Источник тепловой энергии  </v>
      </c>
    </row>
    <row r="35" spans="1:26" ht="15">
      <c r="A35" s="1"/>
      <c r="B35" s="1"/>
      <c r="C35" s="1"/>
      <c r="D35" s="1"/>
      <c r="E35" s="1">
        <v>1</v>
      </c>
      <c r="H35">
        <v>1</v>
      </c>
      <c r="I35" s="1">
        <v>1</v>
      </c>
      <c r="L35" t="str">
        <f>mergeValue(A35) &amp;"."&amp; mergeValue(B35)&amp;"."&amp; mergeValue(C35)&amp;"."&amp; mergeValue(D35)&amp;"."&amp; mergeValue(E35)</f>
        <v>1.1.1.1.1</v>
      </c>
      <c r="M35" t="s">
        <v>9</v>
      </c>
      <c r="O35" s="1"/>
      <c r="P35" s="1"/>
      <c r="Q35" s="1"/>
      <c r="R35" s="1"/>
      <c r="S35" s="1"/>
      <c r="T35" s="1"/>
      <c r="U35" s="1"/>
      <c r="V35" s="1"/>
      <c r="W35" t="s">
        <v>636</v>
      </c>
      <c r="Z35" t="str">
        <f t="shared" si="0"/>
        <v>Схема подключения теплопотребляющей установки к коллектору источника тепловой энергии</v>
      </c>
    </row>
    <row r="36" spans="1:26" ht="15">
      <c r="A36" s="1"/>
      <c r="B36" s="1"/>
      <c r="C36" s="1"/>
      <c r="D36" s="1"/>
      <c r="E36" s="1"/>
      <c r="F36" s="1">
        <v>1</v>
      </c>
      <c r="I36" s="1"/>
      <c r="J36" s="1">
        <v>1</v>
      </c>
      <c r="L36" t="str">
        <f>mergeValue(A36) &amp;"."&amp; mergeValue(B36)&amp;"."&amp; mergeValue(C36)&amp;"."&amp; mergeValue(D36)&amp;"."&amp; mergeValue(E36)&amp;"."&amp; mergeValue(F36)</f>
        <v>1.1.1.1.1.1</v>
      </c>
      <c r="M36" t="s">
        <v>10</v>
      </c>
      <c r="O36" s="1"/>
      <c r="P36" s="1"/>
      <c r="Q36" s="1"/>
      <c r="R36" s="1"/>
      <c r="S36" s="1"/>
      <c r="T36" s="1"/>
      <c r="U36" s="1"/>
      <c r="V36" s="1"/>
      <c r="W36" t="s">
        <v>634</v>
      </c>
      <c r="Z36" t="str">
        <f t="shared" si="0"/>
        <v>Группа потребителей</v>
      </c>
    </row>
    <row r="37" spans="1:26" ht="195.75" customHeight="1">
      <c r="A37" s="1"/>
      <c r="B37" s="1"/>
      <c r="C37" s="1"/>
      <c r="D37" s="1"/>
      <c r="E37" s="1"/>
      <c r="F37" s="1"/>
      <c r="G37">
        <v>1</v>
      </c>
      <c r="I37" s="1"/>
      <c r="J37" s="1"/>
      <c r="K37">
        <v>1</v>
      </c>
      <c r="L37" t="str">
        <f>mergeValue(A37) &amp;"."&amp; mergeValue(B37)&amp;"."&amp; mergeValue(C37)&amp;"."&amp; mergeValue(D37)&amp;"."&amp; mergeValue(E37)&amp;"."&amp; mergeValue(F37)&amp;"."&amp; mergeValue(G37)</f>
        <v>1.1.1.1.1.1.1</v>
      </c>
      <c r="R37" s="1"/>
      <c r="S37" s="1" t="s">
        <v>83</v>
      </c>
      <c r="T37" s="1"/>
      <c r="U37" s="1" t="s">
        <v>83</v>
      </c>
      <c r="W37" s="1" t="s">
        <v>653</v>
      </c>
      <c r="X37" t="str">
        <f>strCheckDate(O38:V38)</f>
        <v/>
      </c>
      <c r="Z37" t="str">
        <f t="shared" si="0"/>
        <v/>
      </c>
    </row>
    <row r="38" spans="1:26" ht="14.25" hidden="1" customHeight="1">
      <c r="A38" s="1"/>
      <c r="B38" s="1"/>
      <c r="C38" s="1"/>
      <c r="D38" s="1"/>
      <c r="E38" s="1"/>
      <c r="F38" s="1"/>
      <c r="I38" s="1"/>
      <c r="J38" s="1"/>
      <c r="Q38" t="str">
        <f>R37 &amp; "-" &amp; T37</f>
        <v>-</v>
      </c>
      <c r="R38" s="1"/>
      <c r="S38" s="1"/>
      <c r="T38" s="1"/>
      <c r="U38" s="1"/>
      <c r="W38" s="1"/>
      <c r="Z38" t="str">
        <f t="shared" si="0"/>
        <v/>
      </c>
    </row>
    <row r="39" spans="1:26" ht="15" customHeight="1">
      <c r="A39" s="1"/>
      <c r="B39" s="1"/>
      <c r="C39" s="1"/>
      <c r="D39" s="1"/>
      <c r="E39" s="1"/>
      <c r="F39" s="1"/>
      <c r="I39" s="1"/>
      <c r="J39" s="1"/>
      <c r="M39" t="s">
        <v>25</v>
      </c>
      <c r="W39" s="1"/>
      <c r="Z39" t="str">
        <f t="shared" si="0"/>
        <v>Добавить вид теплоносителя (параметры теплоносителя)</v>
      </c>
    </row>
    <row r="40" spans="1:26" ht="15" customHeight="1">
      <c r="A40" s="1"/>
      <c r="B40" s="1"/>
      <c r="C40" s="1"/>
      <c r="D40" s="1"/>
      <c r="E40" s="1"/>
      <c r="I40" s="1"/>
      <c r="M40" t="s">
        <v>11</v>
      </c>
      <c r="Z40" t="str">
        <f t="shared" si="0"/>
        <v>Добавить группу потребителей</v>
      </c>
    </row>
    <row r="41" spans="1:26" ht="15" customHeight="1">
      <c r="A41" s="1"/>
      <c r="B41" s="1"/>
      <c r="C41" s="1"/>
      <c r="D41" s="1"/>
      <c r="M41" t="s">
        <v>12</v>
      </c>
      <c r="Z41" t="str">
        <f t="shared" si="0"/>
        <v>Добавить схему подключения</v>
      </c>
    </row>
    <row r="42" spans="1:26" ht="15" customHeight="1">
      <c r="A42" s="1"/>
      <c r="B42" s="1"/>
      <c r="C42" s="1"/>
      <c r="M42" t="s">
        <v>17</v>
      </c>
      <c r="Z42" t="str">
        <f t="shared" si="0"/>
        <v>Добавить источник тепловой энергии</v>
      </c>
    </row>
    <row r="43" spans="1:26" ht="15" customHeight="1">
      <c r="A43" s="1"/>
      <c r="B43" s="1"/>
      <c r="M43" t="s">
        <v>18</v>
      </c>
      <c r="Z43" t="str">
        <f t="shared" si="0"/>
        <v>Добавить наименование системы теплоснабжения</v>
      </c>
    </row>
    <row r="44" spans="1:26" ht="15" customHeight="1">
      <c r="A44" s="1"/>
      <c r="M44" t="s">
        <v>19</v>
      </c>
      <c r="Z44" t="str">
        <f t="shared" si="0"/>
        <v>Добавить территорию действия тарифа</v>
      </c>
    </row>
    <row r="45" spans="1:26" ht="15" customHeight="1">
      <c r="M45" t="s">
        <v>308</v>
      </c>
    </row>
    <row r="46" spans="1:26" ht="18.75" customHeight="1"/>
    <row r="47" spans="1:26" ht="17.100000000000001" customHeight="1">
      <c r="A47" t="s">
        <v>13</v>
      </c>
      <c r="C47" t="s">
        <v>48</v>
      </c>
    </row>
    <row r="49" spans="1:26" ht="15">
      <c r="A49" s="1">
        <v>1</v>
      </c>
      <c r="L49">
        <f>mergeValue(A49)</f>
        <v>1</v>
      </c>
      <c r="M49" t="s">
        <v>20</v>
      </c>
      <c r="O49" s="1"/>
      <c r="P49" s="1"/>
      <c r="Q49" s="1"/>
      <c r="R49" s="1"/>
      <c r="S49" s="1"/>
      <c r="T49" s="1"/>
      <c r="U49" s="1"/>
      <c r="V49" s="1"/>
      <c r="W49" t="s">
        <v>475</v>
      </c>
      <c r="Z49" t="str">
        <f t="shared" ref="Z49:Z62" si="1">IF(M49="","",M49 )</f>
        <v>Наименование тарифа</v>
      </c>
    </row>
    <row r="50" spans="1:26" ht="15">
      <c r="A50" s="1"/>
      <c r="B50" s="1">
        <v>1</v>
      </c>
      <c r="L50" t="str">
        <f>mergeValue(A50) &amp;"."&amp; mergeValue(B50)</f>
        <v>1.1</v>
      </c>
      <c r="M50" t="s">
        <v>16</v>
      </c>
      <c r="O50" s="1"/>
      <c r="P50" s="1"/>
      <c r="Q50" s="1"/>
      <c r="R50" s="1"/>
      <c r="S50" s="1"/>
      <c r="T50" s="1"/>
      <c r="U50" s="1"/>
      <c r="V50" s="1"/>
      <c r="W50" t="s">
        <v>476</v>
      </c>
      <c r="Z50" t="str">
        <f t="shared" si="1"/>
        <v>Территория действия тарифа</v>
      </c>
    </row>
    <row r="51" spans="1:26" ht="15">
      <c r="A51" s="1"/>
      <c r="B51" s="1"/>
      <c r="C51" s="1">
        <v>1</v>
      </c>
      <c r="L51" t="str">
        <f>mergeValue(A51) &amp;"."&amp; mergeValue(B51)&amp;"."&amp; mergeValue(C51)</f>
        <v>1.1.1</v>
      </c>
      <c r="M51" t="s">
        <v>7</v>
      </c>
      <c r="O51" s="1"/>
      <c r="P51" s="1"/>
      <c r="Q51" s="1"/>
      <c r="R51" s="1"/>
      <c r="S51" s="1"/>
      <c r="T51" s="1"/>
      <c r="U51" s="1"/>
      <c r="V51" s="1"/>
      <c r="W51" t="s">
        <v>631</v>
      </c>
      <c r="Z51" t="str">
        <f t="shared" si="1"/>
        <v xml:space="preserve">Наименование системы теплоснабжения </v>
      </c>
    </row>
    <row r="52" spans="1:26" ht="15">
      <c r="A52" s="1"/>
      <c r="B52" s="1"/>
      <c r="C52" s="1"/>
      <c r="D52" s="1">
        <v>1</v>
      </c>
      <c r="L52" t="str">
        <f>mergeValue(A52) &amp;"."&amp; mergeValue(B52)&amp;"."&amp; mergeValue(C52)&amp;"."&amp; mergeValue(D52)</f>
        <v>1.1.1.1</v>
      </c>
      <c r="M52" t="s">
        <v>22</v>
      </c>
      <c r="O52" s="1"/>
      <c r="P52" s="1"/>
      <c r="Q52" s="1"/>
      <c r="R52" s="1"/>
      <c r="S52" s="1"/>
      <c r="T52" s="1"/>
      <c r="U52" s="1"/>
      <c r="V52" s="1"/>
      <c r="W52" t="s">
        <v>632</v>
      </c>
      <c r="Z52" t="str">
        <f t="shared" si="1"/>
        <v xml:space="preserve">Источник тепловой энергии  </v>
      </c>
    </row>
    <row r="53" spans="1:26" ht="15">
      <c r="A53" s="1"/>
      <c r="B53" s="1"/>
      <c r="C53" s="1"/>
      <c r="D53" s="1"/>
      <c r="E53" s="1">
        <v>1</v>
      </c>
      <c r="H53">
        <v>1</v>
      </c>
      <c r="I53" s="1">
        <v>1</v>
      </c>
      <c r="L53" t="str">
        <f>mergeValue(A53) &amp;"."&amp; mergeValue(B53)&amp;"."&amp; mergeValue(C53)&amp;"."&amp; mergeValue(D53)&amp;"."&amp; mergeValue(E53)</f>
        <v>1.1.1.1.1</v>
      </c>
      <c r="M53" t="s">
        <v>9</v>
      </c>
      <c r="O53" s="1"/>
      <c r="P53" s="1"/>
      <c r="Q53" s="1"/>
      <c r="R53" s="1"/>
      <c r="S53" s="1"/>
      <c r="T53" s="1"/>
      <c r="U53" s="1"/>
      <c r="V53" s="1"/>
      <c r="W53" t="s">
        <v>636</v>
      </c>
      <c r="Z53" t="str">
        <f t="shared" si="1"/>
        <v>Схема подключения теплопотребляющей установки к коллектору источника тепловой энергии</v>
      </c>
    </row>
    <row r="54" spans="1:26" ht="15">
      <c r="A54" s="1"/>
      <c r="B54" s="1"/>
      <c r="C54" s="1"/>
      <c r="D54" s="1"/>
      <c r="E54" s="1"/>
      <c r="F54" s="1">
        <v>1</v>
      </c>
      <c r="I54" s="1"/>
      <c r="J54" s="1">
        <v>1</v>
      </c>
      <c r="L54" t="str">
        <f>mergeValue(A54) &amp;"."&amp; mergeValue(B54)&amp;"."&amp; mergeValue(C54)&amp;"."&amp; mergeValue(D54)&amp;"."&amp; mergeValue(E54)&amp;"."&amp; mergeValue(F54)</f>
        <v>1.1.1.1.1.1</v>
      </c>
      <c r="M54" t="s">
        <v>10</v>
      </c>
      <c r="O54" s="1"/>
      <c r="P54" s="1"/>
      <c r="Q54" s="1"/>
      <c r="R54" s="1"/>
      <c r="S54" s="1"/>
      <c r="T54" s="1"/>
      <c r="U54" s="1"/>
      <c r="V54" s="1"/>
      <c r="W54" t="s">
        <v>634</v>
      </c>
      <c r="Z54" t="str">
        <f t="shared" si="1"/>
        <v>Группа потребителей</v>
      </c>
    </row>
    <row r="55" spans="1:26" ht="195.75" customHeight="1">
      <c r="A55" s="1"/>
      <c r="B55" s="1"/>
      <c r="C55" s="1"/>
      <c r="D55" s="1"/>
      <c r="E55" s="1"/>
      <c r="F55" s="1"/>
      <c r="G55">
        <v>1</v>
      </c>
      <c r="I55" s="1"/>
      <c r="J55" s="1"/>
      <c r="K55">
        <v>1</v>
      </c>
      <c r="L55" t="str">
        <f>mergeValue(A55) &amp;"."&amp; mergeValue(B55)&amp;"."&amp; mergeValue(C55)&amp;"."&amp; mergeValue(D55)&amp;"."&amp; mergeValue(E55)&amp;"."&amp; mergeValue(F55)&amp;"."&amp; mergeValue(G55)</f>
        <v>1.1.1.1.1.1.1</v>
      </c>
      <c r="R55" s="1"/>
      <c r="S55" s="1" t="s">
        <v>83</v>
      </c>
      <c r="T55" s="1"/>
      <c r="U55" s="1" t="s">
        <v>83</v>
      </c>
      <c r="W55" s="1" t="s">
        <v>653</v>
      </c>
      <c r="X55" t="str">
        <f>strCheckDate(O56:V56)</f>
        <v/>
      </c>
      <c r="Z55" t="str">
        <f t="shared" si="1"/>
        <v/>
      </c>
    </row>
    <row r="56" spans="1:26" ht="14.25" hidden="1" customHeight="1">
      <c r="A56" s="1"/>
      <c r="B56" s="1"/>
      <c r="C56" s="1"/>
      <c r="D56" s="1"/>
      <c r="E56" s="1"/>
      <c r="F56" s="1"/>
      <c r="I56" s="1"/>
      <c r="J56" s="1"/>
      <c r="Q56" t="str">
        <f>R55 &amp; "-" &amp; T55</f>
        <v>-</v>
      </c>
      <c r="R56" s="1"/>
      <c r="S56" s="1"/>
      <c r="T56" s="1"/>
      <c r="U56" s="1"/>
      <c r="W56" s="1"/>
      <c r="Z56" t="str">
        <f t="shared" si="1"/>
        <v/>
      </c>
    </row>
    <row r="57" spans="1:26" ht="15" customHeight="1">
      <c r="A57" s="1"/>
      <c r="B57" s="1"/>
      <c r="C57" s="1"/>
      <c r="D57" s="1"/>
      <c r="E57" s="1"/>
      <c r="F57" s="1"/>
      <c r="I57" s="1"/>
      <c r="J57" s="1"/>
      <c r="M57" t="s">
        <v>25</v>
      </c>
      <c r="W57" s="1"/>
      <c r="Z57" t="str">
        <f t="shared" si="1"/>
        <v>Добавить вид теплоносителя (параметры теплоносителя)</v>
      </c>
    </row>
    <row r="58" spans="1:26" ht="15" customHeight="1">
      <c r="A58" s="1"/>
      <c r="B58" s="1"/>
      <c r="C58" s="1"/>
      <c r="D58" s="1"/>
      <c r="E58" s="1"/>
      <c r="I58" s="1"/>
      <c r="M58" t="s">
        <v>11</v>
      </c>
      <c r="Z58" t="str">
        <f t="shared" si="1"/>
        <v>Добавить группу потребителей</v>
      </c>
    </row>
    <row r="59" spans="1:26" ht="15" customHeight="1">
      <c r="A59" s="1"/>
      <c r="B59" s="1"/>
      <c r="C59" s="1"/>
      <c r="D59" s="1"/>
      <c r="M59" t="s">
        <v>12</v>
      </c>
      <c r="Z59" t="str">
        <f t="shared" si="1"/>
        <v>Добавить схему подключения</v>
      </c>
    </row>
    <row r="60" spans="1:26" ht="15" customHeight="1">
      <c r="A60" s="1"/>
      <c r="B60" s="1"/>
      <c r="C60" s="1"/>
      <c r="M60" t="s">
        <v>17</v>
      </c>
      <c r="Z60" t="str">
        <f t="shared" si="1"/>
        <v>Добавить источник тепловой энергии</v>
      </c>
    </row>
    <row r="61" spans="1:26" ht="15" customHeight="1">
      <c r="A61" s="1"/>
      <c r="B61" s="1"/>
      <c r="M61" t="s">
        <v>18</v>
      </c>
      <c r="Z61" t="str">
        <f t="shared" si="1"/>
        <v>Добавить наименование системы теплоснабжения</v>
      </c>
    </row>
    <row r="62" spans="1:26" ht="15" customHeight="1">
      <c r="A62" s="1"/>
      <c r="M62" t="s">
        <v>19</v>
      </c>
      <c r="Z62" t="str">
        <f t="shared" si="1"/>
        <v>Добавить территорию действия тарифа</v>
      </c>
    </row>
    <row r="63" spans="1:26" ht="15" customHeight="1">
      <c r="M63" t="s">
        <v>308</v>
      </c>
    </row>
    <row r="64" spans="1:26" ht="18.75" customHeight="1"/>
    <row r="65" spans="1:26" ht="17.100000000000001" customHeight="1">
      <c r="A65" t="s">
        <v>13</v>
      </c>
      <c r="C65" t="s">
        <v>49</v>
      </c>
    </row>
    <row r="67" spans="1:26" ht="15">
      <c r="A67" s="1">
        <v>1</v>
      </c>
      <c r="L67">
        <f>mergeValue(A67)</f>
        <v>1</v>
      </c>
      <c r="M67" t="s">
        <v>20</v>
      </c>
      <c r="O67" s="1"/>
      <c r="P67" s="1"/>
      <c r="Q67" s="1"/>
      <c r="R67" s="1"/>
      <c r="S67" s="1"/>
      <c r="T67" s="1"/>
      <c r="U67" s="1"/>
      <c r="V67" s="1"/>
      <c r="W67" t="s">
        <v>475</v>
      </c>
      <c r="Z67" t="str">
        <f t="shared" ref="Z67:Z80" si="2">IF(M67="","",M67 )</f>
        <v>Наименование тарифа</v>
      </c>
    </row>
    <row r="68" spans="1:26" ht="15">
      <c r="A68" s="1"/>
      <c r="B68" s="1">
        <v>1</v>
      </c>
      <c r="L68" t="str">
        <f>mergeValue(A68) &amp;"."&amp; mergeValue(B68)</f>
        <v>1.1</v>
      </c>
      <c r="M68" t="s">
        <v>16</v>
      </c>
      <c r="O68" s="1"/>
      <c r="P68" s="1"/>
      <c r="Q68" s="1"/>
      <c r="R68" s="1"/>
      <c r="S68" s="1"/>
      <c r="T68" s="1"/>
      <c r="U68" s="1"/>
      <c r="V68" s="1"/>
      <c r="W68" t="s">
        <v>476</v>
      </c>
      <c r="Z68" t="str">
        <f t="shared" si="2"/>
        <v>Территория действия тарифа</v>
      </c>
    </row>
    <row r="69" spans="1:26" ht="15">
      <c r="A69" s="1"/>
      <c r="B69" s="1"/>
      <c r="C69" s="1">
        <v>1</v>
      </c>
      <c r="L69" t="str">
        <f>mergeValue(A69) &amp;"."&amp; mergeValue(B69)&amp;"."&amp; mergeValue(C69)</f>
        <v>1.1.1</v>
      </c>
      <c r="M69" t="s">
        <v>7</v>
      </c>
      <c r="O69" s="1"/>
      <c r="P69" s="1"/>
      <c r="Q69" s="1"/>
      <c r="R69" s="1"/>
      <c r="S69" s="1"/>
      <c r="T69" s="1"/>
      <c r="U69" s="1"/>
      <c r="V69" s="1"/>
      <c r="W69" t="s">
        <v>631</v>
      </c>
      <c r="Z69" t="str">
        <f t="shared" si="2"/>
        <v xml:space="preserve">Наименование системы теплоснабжения </v>
      </c>
    </row>
    <row r="70" spans="1:26" ht="15">
      <c r="A70" s="1"/>
      <c r="B70" s="1"/>
      <c r="C70" s="1"/>
      <c r="D70" s="1">
        <v>1</v>
      </c>
      <c r="L70" t="str">
        <f>mergeValue(A70) &amp;"."&amp; mergeValue(B70)&amp;"."&amp; mergeValue(C70)&amp;"."&amp; mergeValue(D70)</f>
        <v>1.1.1.1</v>
      </c>
      <c r="M70" t="s">
        <v>22</v>
      </c>
      <c r="O70" s="1"/>
      <c r="P70" s="1"/>
      <c r="Q70" s="1"/>
      <c r="R70" s="1"/>
      <c r="S70" s="1"/>
      <c r="T70" s="1"/>
      <c r="U70" s="1"/>
      <c r="V70" s="1"/>
      <c r="W70" t="s">
        <v>632</v>
      </c>
      <c r="Z70" t="str">
        <f t="shared" si="2"/>
        <v xml:space="preserve">Источник тепловой энергии  </v>
      </c>
    </row>
    <row r="71" spans="1:26" ht="15">
      <c r="A71" s="1"/>
      <c r="B71" s="1"/>
      <c r="C71" s="1"/>
      <c r="D71" s="1"/>
      <c r="E71" s="1">
        <v>1</v>
      </c>
      <c r="H71">
        <v>1</v>
      </c>
      <c r="I71" s="1">
        <v>1</v>
      </c>
      <c r="L71" t="str">
        <f>mergeValue(A71) &amp;"."&amp; mergeValue(B71)&amp;"."&amp; mergeValue(C71)&amp;"."&amp; mergeValue(D71)&amp;"."&amp; mergeValue(E71)</f>
        <v>1.1.1.1.1</v>
      </c>
      <c r="M71" t="s">
        <v>9</v>
      </c>
      <c r="O71" s="1"/>
      <c r="P71" s="1"/>
      <c r="Q71" s="1"/>
      <c r="R71" s="1"/>
      <c r="S71" s="1"/>
      <c r="T71" s="1"/>
      <c r="U71" s="1"/>
      <c r="V71" s="1"/>
      <c r="W71" t="s">
        <v>636</v>
      </c>
      <c r="Z71" t="str">
        <f t="shared" si="2"/>
        <v>Схема подключения теплопотребляющей установки к коллектору источника тепловой энергии</v>
      </c>
    </row>
    <row r="72" spans="1:26" ht="15">
      <c r="A72" s="1"/>
      <c r="B72" s="1"/>
      <c r="C72" s="1"/>
      <c r="D72" s="1"/>
      <c r="E72" s="1"/>
      <c r="F72" s="1">
        <v>1</v>
      </c>
      <c r="I72" s="1"/>
      <c r="J72" s="1">
        <v>1</v>
      </c>
      <c r="L72" t="str">
        <f>mergeValue(A72) &amp;"."&amp; mergeValue(B72)&amp;"."&amp; mergeValue(C72)&amp;"."&amp; mergeValue(D72)&amp;"."&amp; mergeValue(E72)&amp;"."&amp; mergeValue(F72)</f>
        <v>1.1.1.1.1.1</v>
      </c>
      <c r="M72" t="s">
        <v>10</v>
      </c>
      <c r="O72" s="1"/>
      <c r="P72" s="1"/>
      <c r="Q72" s="1"/>
      <c r="R72" s="1"/>
      <c r="S72" s="1"/>
      <c r="T72" s="1"/>
      <c r="U72" s="1"/>
      <c r="V72" s="1"/>
      <c r="W72" t="s">
        <v>634</v>
      </c>
      <c r="Z72" t="str">
        <f t="shared" si="2"/>
        <v>Группа потребителей</v>
      </c>
    </row>
    <row r="73" spans="1:26" ht="195.75" customHeight="1">
      <c r="A73" s="1"/>
      <c r="B73" s="1"/>
      <c r="C73" s="1"/>
      <c r="D73" s="1"/>
      <c r="E73" s="1"/>
      <c r="F73" s="1"/>
      <c r="G73">
        <v>1</v>
      </c>
      <c r="I73" s="1"/>
      <c r="J73" s="1"/>
      <c r="K73">
        <v>1</v>
      </c>
      <c r="L73" t="str">
        <f>mergeValue(A73) &amp;"."&amp; mergeValue(B73)&amp;"."&amp; mergeValue(C73)&amp;"."&amp; mergeValue(D73)&amp;"."&amp; mergeValue(E73)&amp;"."&amp; mergeValue(F73)&amp;"."&amp; mergeValue(G73)</f>
        <v>1.1.1.1.1.1.1</v>
      </c>
      <c r="R73" s="1"/>
      <c r="S73" s="1" t="s">
        <v>83</v>
      </c>
      <c r="T73" s="1"/>
      <c r="U73" s="1" t="s">
        <v>83</v>
      </c>
      <c r="W73" s="1" t="s">
        <v>653</v>
      </c>
      <c r="X73" t="str">
        <f>strCheckDate(O74:V74)</f>
        <v/>
      </c>
      <c r="Z73" t="str">
        <f t="shared" si="2"/>
        <v/>
      </c>
    </row>
    <row r="74" spans="1:26" ht="14.25" hidden="1" customHeight="1">
      <c r="A74" s="1"/>
      <c r="B74" s="1"/>
      <c r="C74" s="1"/>
      <c r="D74" s="1"/>
      <c r="E74" s="1"/>
      <c r="F74" s="1"/>
      <c r="I74" s="1"/>
      <c r="J74" s="1"/>
      <c r="Q74" t="str">
        <f>R73 &amp; "-" &amp; T73</f>
        <v>-</v>
      </c>
      <c r="R74" s="1"/>
      <c r="S74" s="1"/>
      <c r="T74" s="1"/>
      <c r="U74" s="1"/>
      <c r="W74" s="1"/>
      <c r="Z74" t="str">
        <f t="shared" si="2"/>
        <v/>
      </c>
    </row>
    <row r="75" spans="1:26" ht="15" customHeight="1">
      <c r="A75" s="1"/>
      <c r="B75" s="1"/>
      <c r="C75" s="1"/>
      <c r="D75" s="1"/>
      <c r="E75" s="1"/>
      <c r="F75" s="1"/>
      <c r="I75" s="1"/>
      <c r="J75" s="1"/>
      <c r="M75" t="s">
        <v>25</v>
      </c>
      <c r="W75" s="1"/>
      <c r="Z75" t="str">
        <f t="shared" si="2"/>
        <v>Добавить вид теплоносителя (параметры теплоносителя)</v>
      </c>
    </row>
    <row r="76" spans="1:26" ht="15" customHeight="1">
      <c r="A76" s="1"/>
      <c r="B76" s="1"/>
      <c r="C76" s="1"/>
      <c r="D76" s="1"/>
      <c r="E76" s="1"/>
      <c r="I76" s="1"/>
      <c r="M76" t="s">
        <v>11</v>
      </c>
      <c r="Z76" t="str">
        <f t="shared" si="2"/>
        <v>Добавить группу потребителей</v>
      </c>
    </row>
    <row r="77" spans="1:26" ht="15" customHeight="1">
      <c r="A77" s="1"/>
      <c r="B77" s="1"/>
      <c r="C77" s="1"/>
      <c r="D77" s="1"/>
      <c r="M77" t="s">
        <v>12</v>
      </c>
      <c r="Z77" t="str">
        <f t="shared" si="2"/>
        <v>Добавить схему подключения</v>
      </c>
    </row>
    <row r="78" spans="1:26" ht="15" customHeight="1">
      <c r="A78" s="1"/>
      <c r="B78" s="1"/>
      <c r="C78" s="1"/>
      <c r="M78" t="s">
        <v>17</v>
      </c>
      <c r="Z78" t="str">
        <f t="shared" si="2"/>
        <v>Добавить источник тепловой энергии</v>
      </c>
    </row>
    <row r="79" spans="1:26" ht="15" customHeight="1">
      <c r="A79" s="1"/>
      <c r="B79" s="1"/>
      <c r="M79" t="s">
        <v>18</v>
      </c>
      <c r="Z79" t="str">
        <f t="shared" si="2"/>
        <v>Добавить наименование системы теплоснабжения</v>
      </c>
    </row>
    <row r="80" spans="1:26" ht="15" customHeight="1">
      <c r="A80" s="1"/>
      <c r="M80" t="s">
        <v>19</v>
      </c>
      <c r="Z80" t="str">
        <f t="shared" si="2"/>
        <v>Добавить территорию действия тарифа</v>
      </c>
    </row>
    <row r="81" spans="1:26" ht="15" customHeight="1">
      <c r="M81" t="s">
        <v>308</v>
      </c>
    </row>
    <row r="82" spans="1:26" ht="18.75" customHeight="1"/>
    <row r="83" spans="1:26" ht="17.100000000000001" customHeight="1">
      <c r="A83" t="s">
        <v>13</v>
      </c>
      <c r="C83" t="s">
        <v>50</v>
      </c>
    </row>
    <row r="85" spans="1:26" ht="15">
      <c r="A85" s="1">
        <v>1</v>
      </c>
      <c r="K85">
        <v>1</v>
      </c>
      <c r="L85">
        <f>mergeValue(A85)</f>
        <v>1</v>
      </c>
      <c r="M85" t="s">
        <v>20</v>
      </c>
      <c r="O85" s="1"/>
      <c r="P85" s="1"/>
      <c r="Q85" s="1"/>
      <c r="R85" s="1"/>
      <c r="S85" s="1"/>
      <c r="T85" s="1"/>
      <c r="U85" s="1"/>
      <c r="V85" s="1"/>
      <c r="W85" t="s">
        <v>656</v>
      </c>
    </row>
    <row r="86" spans="1:26" ht="15">
      <c r="A86" s="1"/>
      <c r="B86" s="1">
        <v>1</v>
      </c>
      <c r="K86">
        <v>1</v>
      </c>
      <c r="L86" t="str">
        <f>mergeValue(A86) &amp;"."&amp; mergeValue(B86)</f>
        <v>1.1</v>
      </c>
      <c r="M86" t="s">
        <v>16</v>
      </c>
      <c r="O86" s="1"/>
      <c r="P86" s="1"/>
      <c r="Q86" s="1"/>
      <c r="R86" s="1"/>
      <c r="S86" s="1"/>
      <c r="T86" s="1"/>
      <c r="U86" s="1"/>
      <c r="V86" s="1"/>
      <c r="W86" t="s">
        <v>476</v>
      </c>
    </row>
    <row r="87" spans="1:26" ht="15">
      <c r="A87" s="1"/>
      <c r="B87" s="1"/>
      <c r="C87" s="1">
        <v>1</v>
      </c>
      <c r="K87">
        <v>1</v>
      </c>
      <c r="L87" t="str">
        <f>mergeValue(A87) &amp;"."&amp; mergeValue(B87)&amp;"."&amp; mergeValue(C87)</f>
        <v>1.1.1</v>
      </c>
      <c r="M87" t="s">
        <v>7</v>
      </c>
      <c r="O87" s="1"/>
      <c r="P87" s="1"/>
      <c r="Q87" s="1"/>
      <c r="R87" s="1"/>
      <c r="S87" s="1"/>
      <c r="T87" s="1"/>
      <c r="U87" s="1"/>
      <c r="V87" s="1"/>
      <c r="W87" t="s">
        <v>631</v>
      </c>
    </row>
    <row r="88" spans="1:26" ht="15">
      <c r="A88" s="1"/>
      <c r="B88" s="1"/>
      <c r="C88" s="1"/>
      <c r="D88" s="1">
        <v>1</v>
      </c>
      <c r="I88" s="1">
        <v>1</v>
      </c>
      <c r="K88">
        <v>1</v>
      </c>
      <c r="L88" t="str">
        <f>mergeValue(A88) &amp;"."&amp; mergeValue(B88)&amp;"."&amp; mergeValue(C88)&amp;"."&amp; mergeValue(D88)</f>
        <v>1.1.1.1</v>
      </c>
      <c r="M88" t="s">
        <v>22</v>
      </c>
      <c r="O88" s="1"/>
      <c r="P88" s="1"/>
      <c r="Q88" s="1"/>
      <c r="R88" s="1"/>
      <c r="S88" s="1"/>
      <c r="T88" s="1"/>
      <c r="U88" s="1"/>
      <c r="V88" s="1"/>
      <c r="W88" t="s">
        <v>632</v>
      </c>
    </row>
    <row r="89" spans="1:26" ht="11.25" hidden="1" customHeight="1">
      <c r="A89" s="1"/>
      <c r="B89" s="1"/>
      <c r="C89" s="1"/>
      <c r="D89" s="1"/>
      <c r="E89" s="1">
        <v>1</v>
      </c>
      <c r="I89" s="1"/>
      <c r="K89">
        <v>1</v>
      </c>
      <c r="O89" s="1"/>
      <c r="P89" s="1"/>
      <c r="Q89" s="1"/>
      <c r="R89" s="1"/>
      <c r="S89" s="1"/>
      <c r="T89" s="1"/>
      <c r="U89" s="1"/>
      <c r="V89" s="1"/>
    </row>
    <row r="90" spans="1:26" ht="15">
      <c r="A90" s="1"/>
      <c r="B90" s="1"/>
      <c r="C90" s="1"/>
      <c r="D90" s="1"/>
      <c r="E90" s="1"/>
      <c r="F90" s="1">
        <v>1</v>
      </c>
      <c r="I90" s="1"/>
      <c r="J90" s="1"/>
      <c r="K90">
        <v>1</v>
      </c>
      <c r="L90" t="str">
        <f>mergeValue(A90) &amp;"."&amp; mergeValue(B90)&amp;"."&amp; mergeValue(C90)&amp;"."&amp; mergeValue(D90)&amp;"."&amp;  mergeValue(F90)</f>
        <v>1.1.1.1.1</v>
      </c>
      <c r="M90" t="s">
        <v>10</v>
      </c>
      <c r="O90" s="1"/>
      <c r="P90" s="1"/>
      <c r="Q90" s="1"/>
      <c r="R90" s="1"/>
      <c r="S90" s="1"/>
      <c r="T90" s="1"/>
      <c r="U90" s="1"/>
      <c r="V90" s="1"/>
      <c r="W90" t="s">
        <v>633</v>
      </c>
      <c r="Y90" t="str">
        <f>strCheckUnique(Z90:Z93)</f>
        <v/>
      </c>
    </row>
    <row r="91" spans="1:26" ht="192" customHeight="1">
      <c r="A91" s="1"/>
      <c r="B91" s="1"/>
      <c r="C91" s="1"/>
      <c r="D91" s="1"/>
      <c r="E91" s="1"/>
      <c r="F91" s="1"/>
      <c r="G91">
        <v>1</v>
      </c>
      <c r="I91" s="1"/>
      <c r="J91" s="1"/>
      <c r="L91" t="str">
        <f>mergeValue(A91) &amp;"."&amp; mergeValue(B91)&amp;"."&amp; mergeValue(C91)&amp;"."&amp; mergeValue(D91)&amp;"."&amp;  mergeValue(F91)&amp;"."&amp;  mergeValue(G91)</f>
        <v>1.1.1.1.1.1</v>
      </c>
      <c r="R91" s="1"/>
      <c r="S91" s="1" t="s">
        <v>83</v>
      </c>
      <c r="T91" s="1"/>
      <c r="U91" s="1" t="s">
        <v>83</v>
      </c>
      <c r="W91" s="1" t="s">
        <v>657</v>
      </c>
      <c r="X91" t="str">
        <f>strCheckDate(O92:V92)</f>
        <v/>
      </c>
      <c r="Z91" t="str">
        <f>IF(M91="","",M91 )</f>
        <v/>
      </c>
    </row>
    <row r="92" spans="1:26" ht="11.25" hidden="1" customHeight="1">
      <c r="A92" s="1"/>
      <c r="B92" s="1"/>
      <c r="C92" s="1"/>
      <c r="D92" s="1"/>
      <c r="E92" s="1"/>
      <c r="F92" s="1"/>
      <c r="I92" s="1"/>
      <c r="J92" s="1"/>
      <c r="K92">
        <v>1</v>
      </c>
      <c r="Q92" t="str">
        <f>R91 &amp; "-" &amp; T91</f>
        <v>-</v>
      </c>
      <c r="R92" s="1"/>
      <c r="S92" s="1"/>
      <c r="T92" s="1"/>
      <c r="U92" s="1"/>
      <c r="W92" s="1"/>
    </row>
    <row r="93" spans="1:26" ht="15" customHeight="1">
      <c r="A93" s="1"/>
      <c r="B93" s="1"/>
      <c r="C93" s="1"/>
      <c r="D93" s="1"/>
      <c r="E93" s="1"/>
      <c r="F93" s="1"/>
      <c r="I93" s="1"/>
      <c r="J93" s="1"/>
      <c r="K93">
        <v>1</v>
      </c>
      <c r="M93" t="s">
        <v>25</v>
      </c>
      <c r="W93" s="1"/>
    </row>
    <row r="94" spans="1:26" ht="15" customHeight="1">
      <c r="A94" s="1"/>
      <c r="B94" s="1"/>
      <c r="C94" s="1"/>
      <c r="D94" s="1"/>
      <c r="E94" s="1"/>
      <c r="I94" s="1"/>
      <c r="M94" t="s">
        <v>11</v>
      </c>
    </row>
    <row r="95" spans="1:26" ht="15" hidden="1" customHeight="1">
      <c r="A95" s="1"/>
      <c r="B95" s="1"/>
      <c r="C95" s="1"/>
      <c r="D95" s="1"/>
      <c r="I95" s="1"/>
    </row>
    <row r="96" spans="1:26" ht="15" customHeight="1">
      <c r="A96" s="1"/>
      <c r="B96" s="1"/>
      <c r="C96" s="1"/>
      <c r="K96">
        <v>1</v>
      </c>
      <c r="M96" t="s">
        <v>17</v>
      </c>
    </row>
    <row r="97" spans="1:32" ht="15" customHeight="1">
      <c r="A97" s="1"/>
      <c r="B97" s="1"/>
      <c r="K97">
        <v>1</v>
      </c>
      <c r="M97" t="s">
        <v>18</v>
      </c>
    </row>
    <row r="98" spans="1:32" ht="15" customHeight="1">
      <c r="A98" s="1"/>
      <c r="K98">
        <v>1</v>
      </c>
      <c r="M98" t="s">
        <v>19</v>
      </c>
    </row>
    <row r="99" spans="1:32" ht="15" customHeight="1">
      <c r="M99" t="s">
        <v>308</v>
      </c>
    </row>
    <row r="100" spans="1:32" ht="15" customHeight="1"/>
    <row r="101" spans="1:32" ht="17.100000000000001" customHeight="1">
      <c r="G101" t="s">
        <v>13</v>
      </c>
      <c r="I101" t="s">
        <v>67</v>
      </c>
    </row>
    <row r="103" spans="1:32" ht="15">
      <c r="A103" s="1">
        <v>1</v>
      </c>
      <c r="L103">
        <f>mergeValue(A103)</f>
        <v>1</v>
      </c>
      <c r="M103" t="s">
        <v>20</v>
      </c>
      <c r="O103" s="1"/>
      <c r="P103" s="1"/>
      <c r="Q103" s="1"/>
      <c r="R103" s="1"/>
      <c r="S103" s="1"/>
      <c r="T103" s="1"/>
      <c r="U103" s="1"/>
      <c r="V103" s="1"/>
      <c r="W103" s="1"/>
      <c r="X103" s="1"/>
      <c r="Y103" s="1"/>
      <c r="Z103" s="1"/>
      <c r="AA103" s="1"/>
      <c r="AB103" t="s">
        <v>475</v>
      </c>
    </row>
    <row r="104" spans="1:32" ht="15">
      <c r="A104" s="1"/>
      <c r="B104" s="1">
        <v>1</v>
      </c>
      <c r="L104" t="str">
        <f>mergeValue(A104) &amp;"."&amp; mergeValue(B104)</f>
        <v>1.1</v>
      </c>
      <c r="M104" t="s">
        <v>16</v>
      </c>
      <c r="O104" s="1"/>
      <c r="P104" s="1"/>
      <c r="Q104" s="1"/>
      <c r="R104" s="1"/>
      <c r="S104" s="1"/>
      <c r="T104" s="1"/>
      <c r="U104" s="1"/>
      <c r="V104" s="1"/>
      <c r="W104" s="1"/>
      <c r="X104" s="1"/>
      <c r="Y104" s="1"/>
      <c r="Z104" s="1"/>
      <c r="AA104" s="1"/>
      <c r="AB104" t="s">
        <v>476</v>
      </c>
    </row>
    <row r="105" spans="1:32" ht="15">
      <c r="A105" s="1"/>
      <c r="B105" s="1"/>
      <c r="C105" s="1">
        <v>1</v>
      </c>
      <c r="L105" t="str">
        <f>mergeValue(A105) &amp;"."&amp; mergeValue(B105)&amp;"."&amp; mergeValue(C105)</f>
        <v>1.1.1</v>
      </c>
      <c r="M105" t="s">
        <v>7</v>
      </c>
      <c r="O105" s="1"/>
      <c r="P105" s="1"/>
      <c r="Q105" s="1"/>
      <c r="R105" s="1"/>
      <c r="S105" s="1"/>
      <c r="T105" s="1"/>
      <c r="U105" s="1"/>
      <c r="V105" s="1"/>
      <c r="W105" s="1"/>
      <c r="X105" s="1"/>
      <c r="Y105" s="1"/>
      <c r="Z105" s="1"/>
      <c r="AA105" s="1"/>
      <c r="AB105" t="s">
        <v>631</v>
      </c>
    </row>
    <row r="106" spans="1:32" ht="15">
      <c r="A106" s="1"/>
      <c r="B106" s="1"/>
      <c r="C106" s="1"/>
      <c r="D106" s="1">
        <v>1</v>
      </c>
      <c r="L106" t="str">
        <f>mergeValue(A106) &amp;"."&amp; mergeValue(B106)&amp;"."&amp; mergeValue(C106)&amp;"."&amp; mergeValue(D106)</f>
        <v>1.1.1.1</v>
      </c>
      <c r="M106" t="s">
        <v>22</v>
      </c>
      <c r="O106" s="1"/>
      <c r="P106" s="1"/>
      <c r="Q106" s="1"/>
      <c r="R106" s="1"/>
      <c r="S106" s="1"/>
      <c r="T106" s="1"/>
      <c r="U106" s="1"/>
      <c r="V106" s="1"/>
      <c r="W106" s="1"/>
      <c r="X106" s="1"/>
      <c r="Y106" s="1"/>
      <c r="Z106" s="1"/>
      <c r="AA106" s="1"/>
      <c r="AB106" t="s">
        <v>632</v>
      </c>
    </row>
    <row r="107" spans="1:32" ht="0.2" customHeight="1">
      <c r="A107" s="1"/>
      <c r="B107" s="1"/>
      <c r="C107" s="1"/>
      <c r="D107" s="1"/>
      <c r="E107" s="1">
        <v>1</v>
      </c>
      <c r="O107" s="1"/>
      <c r="P107" s="1"/>
      <c r="Q107" s="1"/>
      <c r="R107" s="1"/>
      <c r="S107" s="1"/>
      <c r="T107" s="1"/>
      <c r="U107" s="1"/>
      <c r="V107" s="1"/>
      <c r="W107" s="1"/>
      <c r="X107" s="1"/>
      <c r="Y107" s="1"/>
      <c r="Z107" s="1"/>
      <c r="AA107" s="1"/>
    </row>
    <row r="108" spans="1:32" ht="15">
      <c r="A108" s="1"/>
      <c r="B108" s="1"/>
      <c r="C108" s="1"/>
      <c r="D108" s="1"/>
      <c r="E108" s="1"/>
      <c r="F108" s="1">
        <v>1</v>
      </c>
      <c r="I108" s="1"/>
      <c r="L108" t="str">
        <f>mergeValue(A108) &amp;"."&amp; mergeValue(B108)&amp;"."&amp; mergeValue(C108)&amp;"."&amp; mergeValue(D108)&amp;"."&amp; mergeValue(F108)</f>
        <v>1.1.1.1.1</v>
      </c>
      <c r="M108" t="s">
        <v>10</v>
      </c>
      <c r="O108" s="1"/>
      <c r="P108" s="1"/>
      <c r="Q108" s="1"/>
      <c r="R108" s="1"/>
      <c r="S108" s="1"/>
      <c r="T108" s="1"/>
      <c r="U108" s="1"/>
      <c r="V108" s="1"/>
      <c r="W108" s="1"/>
      <c r="X108" s="1"/>
      <c r="Y108" s="1"/>
      <c r="Z108" s="1"/>
      <c r="AA108" s="1"/>
      <c r="AB108" t="s">
        <v>633</v>
      </c>
      <c r="AD108" t="str">
        <f>strCheckUnique(AE108:AE112)</f>
        <v/>
      </c>
    </row>
    <row r="109" spans="1:32" ht="15">
      <c r="A109" s="1"/>
      <c r="B109" s="1"/>
      <c r="C109" s="1"/>
      <c r="D109" s="1"/>
      <c r="E109" s="1"/>
      <c r="F109" s="1"/>
      <c r="G109" s="1">
        <v>1</v>
      </c>
      <c r="I109" s="1"/>
      <c r="J109" s="1"/>
      <c r="L109" t="str">
        <f>mergeValue(A109) &amp;"."&amp; mergeValue(B109)&amp;"."&amp; mergeValue(C109)&amp;"."&amp; mergeValue(D109)&amp;"."&amp; mergeValue(F109)&amp;"."&amp; mergeValue(G109)</f>
        <v>1.1.1.1.1.1</v>
      </c>
      <c r="M109" t="s">
        <v>648</v>
      </c>
      <c r="V109" t="str">
        <f>W109 &amp; "-" &amp; Y109</f>
        <v>-</v>
      </c>
      <c r="W109" s="1"/>
      <c r="X109" s="1" t="s">
        <v>83</v>
      </c>
      <c r="Y109" s="1"/>
      <c r="Z109" s="1" t="s">
        <v>83</v>
      </c>
      <c r="AB109" t="s">
        <v>666</v>
      </c>
      <c r="AC109" t="str">
        <f>strCheckDate(O109:AA109)</f>
        <v/>
      </c>
      <c r="AE109" t="str">
        <f>IF(M109="","",M109 )</f>
        <v>горячая вода в системе централизованного теплоснабжения на горячее водоснабжение</v>
      </c>
    </row>
    <row r="110" spans="1:32" ht="0.2" customHeight="1">
      <c r="A110" s="1"/>
      <c r="B110" s="1"/>
      <c r="C110" s="1"/>
      <c r="D110" s="1"/>
      <c r="E110" s="1"/>
      <c r="F110" s="1"/>
      <c r="G110" s="1"/>
      <c r="I110" s="1"/>
      <c r="J110" s="1"/>
      <c r="W110" s="1"/>
      <c r="X110" s="1"/>
      <c r="Y110" s="1"/>
      <c r="Z110" s="1"/>
      <c r="AB110" s="1"/>
      <c r="AF110">
        <f ca="1">OFFSET(AF110,-1,0)</f>
        <v>0</v>
      </c>
    </row>
    <row r="111" spans="1:32" ht="15" hidden="1" customHeight="1">
      <c r="A111" s="1"/>
      <c r="B111" s="1"/>
      <c r="C111" s="1"/>
      <c r="D111" s="1"/>
      <c r="E111" s="1"/>
      <c r="F111" s="1"/>
      <c r="G111" s="1"/>
      <c r="I111" s="1"/>
      <c r="J111" s="1"/>
      <c r="AB111" s="1"/>
    </row>
    <row r="112" spans="1:32" ht="15" customHeight="1">
      <c r="A112" s="1"/>
      <c r="B112" s="1"/>
      <c r="C112" s="1"/>
      <c r="D112" s="1"/>
      <c r="E112" s="1"/>
      <c r="F112" s="1"/>
      <c r="I112" s="1"/>
      <c r="M112" t="s">
        <v>25</v>
      </c>
    </row>
    <row r="113" spans="1:29" ht="15" customHeight="1">
      <c r="A113" s="1"/>
      <c r="B113" s="1"/>
      <c r="C113" s="1"/>
      <c r="D113" s="1"/>
      <c r="E113" s="1"/>
      <c r="M113" t="s">
        <v>11</v>
      </c>
    </row>
    <row r="114" spans="1:29" ht="0.2" customHeight="1">
      <c r="A114" s="1"/>
      <c r="B114" s="1"/>
      <c r="C114" s="1"/>
    </row>
    <row r="115" spans="1:29" ht="15" customHeight="1">
      <c r="A115" s="1"/>
      <c r="B115" s="1"/>
      <c r="C115" s="1"/>
      <c r="M115" t="s">
        <v>17</v>
      </c>
    </row>
    <row r="116" spans="1:29" ht="15" customHeight="1">
      <c r="A116" s="1"/>
      <c r="B116" s="1"/>
      <c r="M116" t="s">
        <v>18</v>
      </c>
    </row>
    <row r="117" spans="1:29" ht="15" customHeight="1">
      <c r="A117" s="1"/>
      <c r="M117" t="s">
        <v>19</v>
      </c>
    </row>
    <row r="118" spans="1:29" ht="15" customHeight="1">
      <c r="M118" t="s">
        <v>308</v>
      </c>
    </row>
    <row r="119" spans="1:29" ht="102.75" customHeight="1">
      <c r="H119">
        <v>1</v>
      </c>
      <c r="L119" t="str">
        <f>mergeValue(A119) &amp;"."&amp; mergeValue(B119)&amp;"."&amp; mergeValue(C119)&amp;"."&amp; mergeValue(D119)&amp;"."&amp; mergeValue(F119)&amp;"."&amp; mergeValue(G119)&amp;"."&amp; mergeValue(H119)</f>
        <v>......1</v>
      </c>
      <c r="V119" t="str">
        <f>W119 &amp; "-" &amp; Y119</f>
        <v>-</v>
      </c>
      <c r="X119" t="s">
        <v>84</v>
      </c>
      <c r="Z119" t="s">
        <v>84</v>
      </c>
      <c r="AC119" t="str">
        <f>strCheckDate(O119:AA119)</f>
        <v/>
      </c>
    </row>
    <row r="122" spans="1:29" ht="17.100000000000001" customHeight="1">
      <c r="G122" t="s">
        <v>13</v>
      </c>
      <c r="I122" t="s">
        <v>68</v>
      </c>
    </row>
    <row r="124" spans="1:29" ht="15">
      <c r="A124" s="1">
        <v>1</v>
      </c>
      <c r="L124">
        <f>mergeValue(A124)</f>
        <v>1</v>
      </c>
      <c r="M124" t="s">
        <v>20</v>
      </c>
      <c r="O124" s="1"/>
      <c r="P124" s="1"/>
      <c r="Q124" s="1"/>
      <c r="R124" s="1"/>
      <c r="S124" s="1"/>
      <c r="T124" s="1"/>
      <c r="U124" s="1"/>
      <c r="V124" s="1"/>
      <c r="W124" t="s">
        <v>656</v>
      </c>
    </row>
    <row r="125" spans="1:29" ht="15">
      <c r="A125" s="1"/>
      <c r="B125" s="1">
        <v>1</v>
      </c>
      <c r="L125" t="str">
        <f>mergeValue(A125) &amp;"."&amp; mergeValue(B125)</f>
        <v>1.1</v>
      </c>
      <c r="M125" t="s">
        <v>16</v>
      </c>
      <c r="O125" s="1"/>
      <c r="P125" s="1"/>
      <c r="Q125" s="1"/>
      <c r="R125" s="1"/>
      <c r="S125" s="1"/>
      <c r="T125" s="1"/>
      <c r="U125" s="1"/>
      <c r="V125" s="1"/>
      <c r="W125" t="s">
        <v>476</v>
      </c>
    </row>
    <row r="126" spans="1:29" ht="15">
      <c r="A126" s="1"/>
      <c r="B126" s="1"/>
      <c r="C126" s="1">
        <v>1</v>
      </c>
      <c r="L126" t="str">
        <f>mergeValue(A126) &amp;"."&amp; mergeValue(B126)&amp;"."&amp; mergeValue(C126)</f>
        <v>1.1.1</v>
      </c>
      <c r="M126" t="s">
        <v>7</v>
      </c>
      <c r="O126" s="1"/>
      <c r="P126" s="1"/>
      <c r="Q126" s="1"/>
      <c r="R126" s="1"/>
      <c r="S126" s="1"/>
      <c r="T126" s="1"/>
      <c r="U126" s="1"/>
      <c r="V126" s="1"/>
      <c r="W126" t="s">
        <v>631</v>
      </c>
    </row>
    <row r="127" spans="1:29" ht="15">
      <c r="A127" s="1"/>
      <c r="B127" s="1"/>
      <c r="C127" s="1"/>
      <c r="D127" s="1">
        <v>1</v>
      </c>
      <c r="L127" t="str">
        <f>mergeValue(A127) &amp;"."&amp; mergeValue(B127)&amp;"."&amp; mergeValue(C127)&amp;"."&amp; mergeValue(D127)</f>
        <v>1.1.1.1</v>
      </c>
      <c r="M127" t="s">
        <v>22</v>
      </c>
      <c r="O127" s="1"/>
      <c r="P127" s="1"/>
      <c r="Q127" s="1"/>
      <c r="R127" s="1"/>
      <c r="S127" s="1"/>
      <c r="T127" s="1"/>
      <c r="U127" s="1"/>
      <c r="V127" s="1"/>
      <c r="W127" t="s">
        <v>632</v>
      </c>
    </row>
    <row r="128" spans="1:29" ht="11.25" hidden="1" customHeight="1">
      <c r="A128" s="1"/>
      <c r="B128" s="1"/>
      <c r="C128" s="1"/>
      <c r="D128" s="1"/>
      <c r="E128" s="1">
        <v>1</v>
      </c>
      <c r="H128">
        <v>1</v>
      </c>
      <c r="I128" s="1">
        <v>1</v>
      </c>
    </row>
    <row r="129" spans="1:26" ht="15">
      <c r="A129" s="1"/>
      <c r="B129" s="1"/>
      <c r="C129" s="1"/>
      <c r="D129" s="1"/>
      <c r="E129" s="1"/>
      <c r="F129" s="1">
        <v>1</v>
      </c>
      <c r="I129" s="1"/>
      <c r="J129" s="1">
        <v>1</v>
      </c>
      <c r="L129" t="str">
        <f>mergeValue(A129) &amp;"."&amp; mergeValue(B129)&amp;"."&amp; mergeValue(C129)&amp;"."&amp; mergeValue(D129)&amp;"."&amp;  mergeValue(F129)</f>
        <v>1.1.1.1.1</v>
      </c>
      <c r="M129" t="s">
        <v>10</v>
      </c>
      <c r="O129" s="1"/>
      <c r="P129" s="1"/>
      <c r="Q129" s="1"/>
      <c r="R129" s="1"/>
      <c r="S129" s="1"/>
      <c r="T129" s="1"/>
      <c r="U129" s="1"/>
      <c r="V129" s="1"/>
      <c r="W129" t="s">
        <v>633</v>
      </c>
      <c r="Y129" t="str">
        <f>strCheckUnique(Z129:Z132)</f>
        <v/>
      </c>
    </row>
    <row r="130" spans="1:26" ht="191.25" customHeight="1">
      <c r="A130" s="1"/>
      <c r="B130" s="1"/>
      <c r="C130" s="1"/>
      <c r="D130" s="1"/>
      <c r="E130" s="1"/>
      <c r="F130" s="1"/>
      <c r="G130">
        <v>1</v>
      </c>
      <c r="I130" s="1"/>
      <c r="J130" s="1"/>
      <c r="K130">
        <v>1</v>
      </c>
      <c r="L130" t="str">
        <f>mergeValue(A130) &amp;"."&amp; mergeValue(B130)&amp;"."&amp; mergeValue(C130)&amp;"."&amp; mergeValue(D130)&amp;"."&amp; mergeValue(F130)&amp;"."&amp; mergeValue(G130)</f>
        <v>1.1.1.1.1.1</v>
      </c>
      <c r="R130" s="1"/>
      <c r="S130" s="1" t="s">
        <v>83</v>
      </c>
      <c r="T130" s="1"/>
      <c r="U130" s="1" t="s">
        <v>84</v>
      </c>
      <c r="W130" s="1" t="s">
        <v>657</v>
      </c>
      <c r="X130" t="str">
        <f>strCheckDate(O131:V131)</f>
        <v/>
      </c>
      <c r="Z130" t="str">
        <f>IF(M130="","",M130 )</f>
        <v/>
      </c>
    </row>
    <row r="131" spans="1:26" ht="0.2" customHeight="1">
      <c r="A131" s="1"/>
      <c r="B131" s="1"/>
      <c r="C131" s="1"/>
      <c r="D131" s="1"/>
      <c r="E131" s="1"/>
      <c r="F131" s="1"/>
      <c r="I131" s="1"/>
      <c r="J131" s="1"/>
      <c r="Q131" t="str">
        <f>R130 &amp; "-" &amp; T130</f>
        <v>-</v>
      </c>
      <c r="R131" s="1"/>
      <c r="S131" s="1"/>
      <c r="T131" s="1"/>
      <c r="U131" s="1"/>
      <c r="W131" s="1"/>
    </row>
    <row r="132" spans="1:26" ht="15" customHeight="1">
      <c r="A132" s="1"/>
      <c r="B132" s="1"/>
      <c r="C132" s="1"/>
      <c r="D132" s="1"/>
      <c r="E132" s="1"/>
      <c r="F132" s="1"/>
      <c r="I132" s="1"/>
      <c r="J132" s="1"/>
      <c r="M132" t="s">
        <v>25</v>
      </c>
      <c r="W132" s="1"/>
    </row>
    <row r="133" spans="1:26" ht="15" customHeight="1">
      <c r="A133" s="1"/>
      <c r="B133" s="1"/>
      <c r="C133" s="1"/>
      <c r="D133" s="1"/>
      <c r="E133" s="1"/>
      <c r="I133" s="1"/>
      <c r="M133" t="s">
        <v>11</v>
      </c>
    </row>
    <row r="134" spans="1:26" ht="0.2" customHeight="1">
      <c r="A134" s="1"/>
      <c r="B134" s="1"/>
      <c r="C134" s="1"/>
      <c r="D134" s="1"/>
    </row>
    <row r="135" spans="1:26" ht="15" customHeight="1">
      <c r="A135" s="1"/>
      <c r="B135" s="1"/>
      <c r="C135" s="1"/>
      <c r="M135" t="s">
        <v>17</v>
      </c>
    </row>
    <row r="136" spans="1:26" ht="15" customHeight="1">
      <c r="A136" s="1"/>
      <c r="B136" s="1"/>
      <c r="M136" t="s">
        <v>18</v>
      </c>
    </row>
    <row r="137" spans="1:26" ht="15" customHeight="1">
      <c r="A137" s="1"/>
      <c r="M137" t="s">
        <v>19</v>
      </c>
    </row>
    <row r="138" spans="1:26" ht="15" customHeight="1">
      <c r="M138" t="s">
        <v>308</v>
      </c>
    </row>
    <row r="140" spans="1:26" ht="17.100000000000001" customHeight="1">
      <c r="G140" t="s">
        <v>13</v>
      </c>
      <c r="I140" t="s">
        <v>182</v>
      </c>
    </row>
    <row r="142" spans="1:26" ht="15">
      <c r="A142" s="1">
        <v>1</v>
      </c>
      <c r="L142">
        <f>mergeValue(A142)</f>
        <v>1</v>
      </c>
      <c r="M142" t="s">
        <v>20</v>
      </c>
      <c r="O142" s="1"/>
      <c r="P142" s="1"/>
      <c r="Q142" s="1"/>
      <c r="R142" s="1"/>
      <c r="S142" s="1"/>
      <c r="T142" s="1"/>
      <c r="U142" s="1"/>
      <c r="V142" s="1"/>
      <c r="W142" t="s">
        <v>656</v>
      </c>
    </row>
    <row r="143" spans="1:26" ht="15">
      <c r="A143" s="1"/>
      <c r="B143" s="1">
        <v>1</v>
      </c>
      <c r="L143" t="str">
        <f>mergeValue(A143) &amp;"."&amp; mergeValue(B143)</f>
        <v>1.1</v>
      </c>
      <c r="M143" t="s">
        <v>16</v>
      </c>
      <c r="O143" s="1"/>
      <c r="P143" s="1"/>
      <c r="Q143" s="1"/>
      <c r="R143" s="1"/>
      <c r="S143" s="1"/>
      <c r="T143" s="1"/>
      <c r="U143" s="1"/>
      <c r="V143" s="1"/>
      <c r="W143" t="s">
        <v>476</v>
      </c>
    </row>
    <row r="144" spans="1:26" ht="15">
      <c r="A144" s="1"/>
      <c r="B144" s="1"/>
      <c r="C144" s="1">
        <v>1</v>
      </c>
      <c r="L144" t="str">
        <f>mergeValue(A144) &amp;"."&amp; mergeValue(B144)&amp;"."&amp; mergeValue(C144)</f>
        <v>1.1.1</v>
      </c>
      <c r="M144" t="s">
        <v>7</v>
      </c>
      <c r="O144" s="1"/>
      <c r="P144" s="1"/>
      <c r="Q144" s="1"/>
      <c r="R144" s="1"/>
      <c r="S144" s="1"/>
      <c r="T144" s="1"/>
      <c r="U144" s="1"/>
      <c r="V144" s="1"/>
      <c r="W144" t="s">
        <v>631</v>
      </c>
    </row>
    <row r="145" spans="1:26" ht="15">
      <c r="A145" s="1"/>
      <c r="B145" s="1"/>
      <c r="C145" s="1"/>
      <c r="D145" s="1">
        <v>1</v>
      </c>
      <c r="L145" t="str">
        <f>mergeValue(A145) &amp;"."&amp; mergeValue(B145)&amp;"."&amp; mergeValue(C145)&amp;"."&amp; mergeValue(D145)</f>
        <v>1.1.1.1</v>
      </c>
      <c r="M145" t="s">
        <v>22</v>
      </c>
      <c r="O145" s="1"/>
      <c r="P145" s="1"/>
      <c r="Q145" s="1"/>
      <c r="R145" s="1"/>
      <c r="S145" s="1"/>
      <c r="T145" s="1"/>
      <c r="U145" s="1"/>
      <c r="V145" s="1"/>
      <c r="W145" t="s">
        <v>632</v>
      </c>
    </row>
    <row r="146" spans="1:26" ht="11.25" hidden="1" customHeight="1">
      <c r="A146" s="1"/>
      <c r="B146" s="1"/>
      <c r="C146" s="1"/>
      <c r="D146" s="1"/>
      <c r="E146" s="1">
        <v>1</v>
      </c>
      <c r="H146">
        <v>1</v>
      </c>
      <c r="I146" s="1">
        <v>1</v>
      </c>
    </row>
    <row r="147" spans="1:26" ht="15">
      <c r="A147" s="1"/>
      <c r="B147" s="1"/>
      <c r="C147" s="1"/>
      <c r="D147" s="1"/>
      <c r="E147" s="1"/>
      <c r="F147" s="1">
        <v>1</v>
      </c>
      <c r="I147" s="1"/>
      <c r="J147" s="1">
        <v>1</v>
      </c>
      <c r="L147" t="str">
        <f>mergeValue(A147) &amp;"."&amp; mergeValue(B147)&amp;"."&amp; mergeValue(C147)&amp;"."&amp; mergeValue(D147)&amp;"."&amp;  mergeValue(F147)</f>
        <v>1.1.1.1.1</v>
      </c>
      <c r="M147" t="s">
        <v>10</v>
      </c>
      <c r="O147" s="1"/>
      <c r="P147" s="1"/>
      <c r="Q147" s="1"/>
      <c r="R147" s="1"/>
      <c r="S147" s="1"/>
      <c r="T147" s="1"/>
      <c r="U147" s="1"/>
      <c r="V147" s="1"/>
      <c r="W147" t="s">
        <v>633</v>
      </c>
      <c r="Y147" t="str">
        <f>strCheckUnique(Z147:Z150)</f>
        <v/>
      </c>
    </row>
    <row r="148" spans="1:26" ht="188.25" customHeight="1">
      <c r="A148" s="1"/>
      <c r="B148" s="1"/>
      <c r="C148" s="1"/>
      <c r="D148" s="1"/>
      <c r="E148" s="1"/>
      <c r="F148" s="1"/>
      <c r="G148">
        <v>1</v>
      </c>
      <c r="I148" s="1"/>
      <c r="J148" s="1"/>
      <c r="K148">
        <v>1</v>
      </c>
      <c r="L148" t="str">
        <f>mergeValue(A148) &amp;"."&amp; mergeValue(B148)&amp;"."&amp; mergeValue(C148)&amp;"."&amp; mergeValue(D148)&amp;"."&amp; mergeValue(F148)&amp;"."&amp; mergeValue(G148)</f>
        <v>1.1.1.1.1.1</v>
      </c>
      <c r="R148" s="1"/>
      <c r="S148" s="1" t="s">
        <v>83</v>
      </c>
      <c r="T148" s="1"/>
      <c r="U148" s="1" t="s">
        <v>84</v>
      </c>
      <c r="W148" s="1" t="s">
        <v>657</v>
      </c>
      <c r="X148" t="str">
        <f>strCheckDate(O149:V149)</f>
        <v/>
      </c>
      <c r="Z148" t="str">
        <f>IF(M148="","",M148 )</f>
        <v/>
      </c>
    </row>
    <row r="149" spans="1:26" ht="0.2" customHeight="1">
      <c r="A149" s="1"/>
      <c r="B149" s="1"/>
      <c r="C149" s="1"/>
      <c r="D149" s="1"/>
      <c r="E149" s="1"/>
      <c r="F149" s="1"/>
      <c r="I149" s="1"/>
      <c r="J149" s="1"/>
      <c r="Q149" t="str">
        <f>R148 &amp; "-" &amp; T148</f>
        <v>-</v>
      </c>
      <c r="R149" s="1"/>
      <c r="S149" s="1"/>
      <c r="T149" s="1"/>
      <c r="U149" s="1"/>
      <c r="W149" s="1"/>
    </row>
    <row r="150" spans="1:26" ht="15" customHeight="1">
      <c r="A150" s="1"/>
      <c r="B150" s="1"/>
      <c r="C150" s="1"/>
      <c r="D150" s="1"/>
      <c r="E150" s="1"/>
      <c r="F150" s="1"/>
      <c r="I150" s="1"/>
      <c r="J150" s="1"/>
      <c r="M150" t="s">
        <v>25</v>
      </c>
      <c r="W150" s="1"/>
    </row>
    <row r="151" spans="1:26" ht="15" customHeight="1">
      <c r="A151" s="1"/>
      <c r="B151" s="1"/>
      <c r="C151" s="1"/>
      <c r="D151" s="1"/>
      <c r="E151" s="1"/>
      <c r="I151" s="1"/>
      <c r="M151" t="s">
        <v>11</v>
      </c>
    </row>
    <row r="152" spans="1:26" ht="15" hidden="1" customHeight="1">
      <c r="A152" s="1"/>
      <c r="B152" s="1"/>
      <c r="C152" s="1"/>
      <c r="D152" s="1"/>
    </row>
    <row r="153" spans="1:26" ht="15" customHeight="1">
      <c r="A153" s="1"/>
      <c r="B153" s="1"/>
      <c r="C153" s="1"/>
      <c r="M153" t="s">
        <v>17</v>
      </c>
    </row>
    <row r="154" spans="1:26" ht="15" customHeight="1">
      <c r="A154" s="1"/>
      <c r="B154" s="1"/>
      <c r="M154" t="s">
        <v>18</v>
      </c>
    </row>
    <row r="155" spans="1:26" ht="15" customHeight="1">
      <c r="A155" s="1"/>
      <c r="M155" t="s">
        <v>19</v>
      </c>
    </row>
    <row r="156" spans="1:26" ht="15" customHeight="1">
      <c r="M156" t="s">
        <v>308</v>
      </c>
    </row>
    <row r="158" spans="1:26" ht="17.100000000000001" customHeight="1">
      <c r="G158" t="s">
        <v>13</v>
      </c>
      <c r="I158" t="s">
        <v>183</v>
      </c>
    </row>
    <row r="160" spans="1:26" ht="15">
      <c r="A160" s="1">
        <v>1</v>
      </c>
      <c r="L160">
        <f>mergeValue(A160)</f>
        <v>1</v>
      </c>
      <c r="M160" t="s">
        <v>20</v>
      </c>
      <c r="O160" s="1"/>
      <c r="P160" s="1"/>
      <c r="Q160" s="1"/>
      <c r="R160" s="1"/>
      <c r="S160" s="1"/>
      <c r="T160" s="1"/>
      <c r="U160" s="1"/>
      <c r="V160" s="1"/>
      <c r="W160" t="s">
        <v>475</v>
      </c>
    </row>
    <row r="161" spans="1:27" ht="15">
      <c r="A161" s="1"/>
      <c r="B161" s="1">
        <v>1</v>
      </c>
      <c r="L161" t="str">
        <f>mergeValue(A161) &amp;"."&amp; mergeValue(B161)</f>
        <v>1.1</v>
      </c>
      <c r="M161" t="s">
        <v>16</v>
      </c>
      <c r="O161" s="1"/>
      <c r="P161" s="1"/>
      <c r="Q161" s="1"/>
      <c r="R161" s="1"/>
      <c r="S161" s="1"/>
      <c r="T161" s="1"/>
      <c r="U161" s="1"/>
      <c r="V161" s="1"/>
      <c r="W161" t="s">
        <v>476</v>
      </c>
    </row>
    <row r="162" spans="1:27" ht="15">
      <c r="A162" s="1"/>
      <c r="B162" s="1"/>
      <c r="C162" s="1">
        <v>1</v>
      </c>
      <c r="L162" t="str">
        <f>mergeValue(A162) &amp;"."&amp; mergeValue(B162)&amp;"."&amp; mergeValue(C162)</f>
        <v>1.1.1</v>
      </c>
      <c r="M162" t="s">
        <v>7</v>
      </c>
      <c r="O162" s="1"/>
      <c r="P162" s="1"/>
      <c r="Q162" s="1"/>
      <c r="R162" s="1"/>
      <c r="S162" s="1"/>
      <c r="T162" s="1"/>
      <c r="U162" s="1"/>
      <c r="V162" s="1"/>
      <c r="W162" t="s">
        <v>631</v>
      </c>
    </row>
    <row r="163" spans="1:27" ht="15">
      <c r="A163" s="1"/>
      <c r="B163" s="1"/>
      <c r="C163" s="1"/>
      <c r="D163" s="1">
        <v>1</v>
      </c>
      <c r="L163" t="str">
        <f>mergeValue(A163) &amp;"."&amp; mergeValue(B163)&amp;"."&amp; mergeValue(C163)&amp;"."&amp; mergeValue(D163)</f>
        <v>1.1.1.1</v>
      </c>
      <c r="M163" t="s">
        <v>22</v>
      </c>
      <c r="O163" s="1"/>
      <c r="P163" s="1"/>
      <c r="Q163" s="1"/>
      <c r="R163" s="1"/>
      <c r="S163" s="1"/>
      <c r="T163" s="1"/>
      <c r="U163" s="1"/>
      <c r="V163" s="1"/>
      <c r="W163" t="s">
        <v>632</v>
      </c>
    </row>
    <row r="164" spans="1:27" ht="15">
      <c r="A164" s="1"/>
      <c r="B164" s="1"/>
      <c r="C164" s="1"/>
      <c r="D164" s="1"/>
      <c r="E164" s="1">
        <v>1</v>
      </c>
      <c r="H164">
        <v>1</v>
      </c>
      <c r="I164" s="1">
        <v>1</v>
      </c>
      <c r="L164" t="str">
        <f>mergeValue(A164) &amp;"."&amp; mergeValue(B164)&amp;"."&amp; mergeValue(C164)&amp;"."&amp; mergeValue(D164)&amp;"."&amp; mergeValue(E164)</f>
        <v>1.1.1.1.1</v>
      </c>
      <c r="M164" t="s">
        <v>9</v>
      </c>
      <c r="O164" s="1"/>
      <c r="P164" s="1"/>
      <c r="Q164" s="1"/>
      <c r="R164" s="1"/>
      <c r="S164" s="1"/>
      <c r="T164" s="1"/>
      <c r="U164" s="1"/>
      <c r="V164" s="1"/>
      <c r="W164" t="s">
        <v>636</v>
      </c>
    </row>
    <row r="165" spans="1:27" ht="15">
      <c r="A165" s="1"/>
      <c r="B165" s="1"/>
      <c r="C165" s="1"/>
      <c r="D165" s="1"/>
      <c r="E165" s="1"/>
      <c r="F165" s="1">
        <v>1</v>
      </c>
      <c r="I165" s="1"/>
      <c r="J165" s="1">
        <v>1</v>
      </c>
      <c r="L165" t="str">
        <f>mergeValue(A165) &amp;"."&amp; mergeValue(B165)&amp;"."&amp; mergeValue(C165)&amp;"."&amp; mergeValue(D165)&amp;"."&amp; mergeValue(E165)&amp;"."&amp; mergeValue(F165)</f>
        <v>1.1.1.1.1.1</v>
      </c>
      <c r="M165" t="s">
        <v>10</v>
      </c>
      <c r="O165" s="1"/>
      <c r="P165" s="1"/>
      <c r="Q165" s="1"/>
      <c r="R165" s="1"/>
      <c r="S165" s="1"/>
      <c r="T165" s="1"/>
      <c r="U165" s="1"/>
      <c r="V165" s="1"/>
      <c r="W165" t="s">
        <v>634</v>
      </c>
      <c r="Y165" t="str">
        <f>strCheckUnique(Z165:Z168)</f>
        <v/>
      </c>
      <c r="AA165" t="str">
        <f>IF(O165="","",O165 &amp; ":_")</f>
        <v/>
      </c>
    </row>
    <row r="166" spans="1:27" ht="188.25" customHeight="1">
      <c r="A166" s="1"/>
      <c r="B166" s="1"/>
      <c r="C166" s="1"/>
      <c r="D166" s="1"/>
      <c r="E166" s="1"/>
      <c r="F166" s="1"/>
      <c r="G166">
        <v>1</v>
      </c>
      <c r="I166" s="1"/>
      <c r="J166" s="1"/>
      <c r="K166">
        <v>1</v>
      </c>
      <c r="L166" t="str">
        <f>mergeValue(A166) &amp;"."&amp; mergeValue(B166)&amp;"."&amp; mergeValue(C166)&amp;"."&amp; mergeValue(D166)&amp;"."&amp; mergeValue(E166)&amp;"."&amp; mergeValue(F166)&amp;"."&amp; mergeValue(G166)</f>
        <v>1.1.1.1.1.1.1</v>
      </c>
      <c r="R166" s="1"/>
      <c r="S166" s="1" t="s">
        <v>83</v>
      </c>
      <c r="T166" s="1"/>
      <c r="U166" s="1" t="s">
        <v>83</v>
      </c>
      <c r="W166" s="1" t="s">
        <v>654</v>
      </c>
      <c r="X166" t="str">
        <f>strCheckDate(O167:V167)</f>
        <v/>
      </c>
      <c r="Z166" t="str">
        <f>IF(M166="","",M166 )</f>
        <v/>
      </c>
    </row>
    <row r="167" spans="1:27" ht="11.25" hidden="1" customHeight="1">
      <c r="A167" s="1"/>
      <c r="B167" s="1"/>
      <c r="C167" s="1"/>
      <c r="D167" s="1"/>
      <c r="E167" s="1"/>
      <c r="F167" s="1"/>
      <c r="I167" s="1"/>
      <c r="J167" s="1"/>
      <c r="Q167" t="str">
        <f>R166 &amp; "-" &amp; T166</f>
        <v>-</v>
      </c>
      <c r="R167" s="1"/>
      <c r="S167" s="1"/>
      <c r="T167" s="1"/>
      <c r="U167" s="1"/>
      <c r="W167" s="1"/>
    </row>
    <row r="168" spans="1:27" ht="15" customHeight="1">
      <c r="A168" s="1"/>
      <c r="B168" s="1"/>
      <c r="C168" s="1"/>
      <c r="D168" s="1"/>
      <c r="E168" s="1"/>
      <c r="F168" s="1"/>
      <c r="I168" s="1"/>
      <c r="J168" s="1"/>
      <c r="M168" t="s">
        <v>25</v>
      </c>
      <c r="W168" s="1"/>
    </row>
    <row r="169" spans="1:27" ht="15" customHeight="1">
      <c r="A169" s="1"/>
      <c r="B169" s="1"/>
      <c r="C169" s="1"/>
      <c r="D169" s="1"/>
      <c r="E169" s="1"/>
      <c r="I169" s="1"/>
      <c r="M169" t="s">
        <v>11</v>
      </c>
    </row>
    <row r="170" spans="1:27" ht="15" customHeight="1">
      <c r="A170" s="1"/>
      <c r="B170" s="1"/>
      <c r="C170" s="1"/>
      <c r="D170" s="1"/>
      <c r="M170" t="s">
        <v>12</v>
      </c>
    </row>
    <row r="171" spans="1:27" ht="15" customHeight="1">
      <c r="A171" s="1"/>
      <c r="B171" s="1"/>
      <c r="C171" s="1"/>
      <c r="M171" t="s">
        <v>17</v>
      </c>
    </row>
    <row r="172" spans="1:27" ht="15" customHeight="1">
      <c r="A172" s="1"/>
      <c r="B172" s="1"/>
      <c r="M172" t="s">
        <v>18</v>
      </c>
    </row>
    <row r="173" spans="1:27" ht="15" customHeight="1">
      <c r="A173" s="1"/>
      <c r="M173" t="s">
        <v>19</v>
      </c>
    </row>
    <row r="174" spans="1:27" ht="15" customHeight="1">
      <c r="M174" t="s">
        <v>308</v>
      </c>
    </row>
    <row r="176" spans="1:27" ht="17.100000000000001" customHeight="1">
      <c r="G176" t="s">
        <v>13</v>
      </c>
      <c r="I176" t="s">
        <v>207</v>
      </c>
    </row>
    <row r="178" spans="1:33" ht="15">
      <c r="A178" s="1">
        <v>1</v>
      </c>
      <c r="L178">
        <f>mergeValue(A178)</f>
        <v>1</v>
      </c>
      <c r="M178" t="s">
        <v>20</v>
      </c>
      <c r="O178" s="1"/>
      <c r="P178" s="1"/>
      <c r="Q178" s="1"/>
      <c r="R178" s="1"/>
      <c r="S178" s="1"/>
      <c r="T178" s="1"/>
      <c r="U178" s="1"/>
      <c r="V178" s="1"/>
      <c r="W178" s="1"/>
      <c r="X178" t="s">
        <v>475</v>
      </c>
    </row>
    <row r="179" spans="1:33" ht="15">
      <c r="A179" s="1"/>
      <c r="B179" s="1">
        <v>1</v>
      </c>
      <c r="L179" t="str">
        <f>mergeValue(A179) &amp;"."&amp; mergeValue(B179)</f>
        <v>1.1</v>
      </c>
      <c r="M179" t="s">
        <v>16</v>
      </c>
      <c r="O179" s="1"/>
      <c r="P179" s="1"/>
      <c r="Q179" s="1"/>
      <c r="R179" s="1"/>
      <c r="S179" s="1"/>
      <c r="T179" s="1"/>
      <c r="U179" s="1"/>
      <c r="V179" s="1"/>
      <c r="W179" s="1"/>
      <c r="X179" t="s">
        <v>476</v>
      </c>
    </row>
    <row r="180" spans="1:33" ht="15">
      <c r="A180" s="1"/>
      <c r="B180" s="1"/>
      <c r="C180" s="1">
        <v>1</v>
      </c>
      <c r="L180" t="str">
        <f>mergeValue(A180) &amp;"."&amp; mergeValue(B180)&amp;"."&amp; mergeValue(C180)</f>
        <v>1.1.1</v>
      </c>
      <c r="M180" t="s">
        <v>7</v>
      </c>
      <c r="O180" s="1"/>
      <c r="P180" s="1"/>
      <c r="Q180" s="1"/>
      <c r="R180" s="1"/>
      <c r="S180" s="1"/>
      <c r="T180" s="1"/>
      <c r="U180" s="1"/>
      <c r="V180" s="1"/>
      <c r="W180" s="1"/>
      <c r="X180" t="s">
        <v>631</v>
      </c>
    </row>
    <row r="181" spans="1:33" ht="15">
      <c r="A181" s="1"/>
      <c r="B181" s="1"/>
      <c r="C181" s="1"/>
      <c r="D181" s="1">
        <v>1</v>
      </c>
      <c r="L181" t="str">
        <f>mergeValue(A181) &amp;"."&amp; mergeValue(B181)&amp;"."&amp; mergeValue(C181)&amp;"."&amp; mergeValue(D181)</f>
        <v>1.1.1.1</v>
      </c>
      <c r="M181" t="s">
        <v>22</v>
      </c>
      <c r="O181" s="1"/>
      <c r="P181" s="1"/>
      <c r="Q181" s="1"/>
      <c r="R181" s="1"/>
      <c r="S181" s="1"/>
      <c r="T181" s="1"/>
      <c r="U181" s="1"/>
      <c r="V181" s="1"/>
      <c r="W181" s="1"/>
      <c r="X181" t="s">
        <v>684</v>
      </c>
    </row>
    <row r="182" spans="1:33" ht="56.25" customHeight="1">
      <c r="A182" s="1"/>
      <c r="B182" s="1"/>
      <c r="C182" s="1"/>
      <c r="D182" s="1"/>
      <c r="E182">
        <v>1</v>
      </c>
      <c r="L182" t="str">
        <f>mergeValue(A182) &amp;"."&amp; mergeValue(B182)&amp;"."&amp; mergeValue(C182)&amp;"."&amp; mergeValue(D182)&amp;"."&amp; mergeValue(E182)</f>
        <v>1.1.1.1.1</v>
      </c>
      <c r="T182" t="s">
        <v>83</v>
      </c>
      <c r="V182" t="s">
        <v>83</v>
      </c>
      <c r="X182" t="s">
        <v>685</v>
      </c>
      <c r="Y182" t="str">
        <f>strCheckDateTwo(N182:W182)</f>
        <v/>
      </c>
    </row>
    <row r="183" spans="1:33" ht="14.25" hidden="1" customHeight="1">
      <c r="A183" s="1"/>
      <c r="B183" s="1"/>
      <c r="C183" s="1"/>
      <c r="D183" s="1"/>
      <c r="R183" t="str">
        <f>S182 &amp; "-" &amp; U182</f>
        <v>-</v>
      </c>
    </row>
    <row r="184" spans="1:33" ht="15" customHeight="1">
      <c r="A184" s="1"/>
      <c r="B184" s="1"/>
      <c r="C184" s="1"/>
      <c r="D184" s="1"/>
      <c r="M184" t="s">
        <v>5</v>
      </c>
    </row>
    <row r="185" spans="1:33" ht="15" customHeight="1">
      <c r="A185" s="1"/>
      <c r="B185" s="1"/>
      <c r="C185" s="1"/>
      <c r="M185" t="s">
        <v>17</v>
      </c>
    </row>
    <row r="186" spans="1:33" ht="15" customHeight="1">
      <c r="A186" s="1"/>
      <c r="B186" s="1"/>
      <c r="M186" t="s">
        <v>18</v>
      </c>
    </row>
    <row r="187" spans="1:33" ht="15" customHeight="1">
      <c r="A187" s="1"/>
      <c r="M187" t="s">
        <v>19</v>
      </c>
    </row>
    <row r="188" spans="1:33" ht="15" customHeight="1">
      <c r="M188" t="s">
        <v>308</v>
      </c>
    </row>
    <row r="189" spans="1:33" ht="15" customHeight="1"/>
    <row r="190" spans="1:33" ht="17.100000000000001" customHeight="1">
      <c r="G190" t="s">
        <v>13</v>
      </c>
      <c r="I190" t="s">
        <v>208</v>
      </c>
    </row>
    <row r="192" spans="1:33" ht="15">
      <c r="A192" s="1">
        <v>1</v>
      </c>
      <c r="L192">
        <f>mergeValue(A192)</f>
        <v>1</v>
      </c>
      <c r="M192" t="s">
        <v>20</v>
      </c>
      <c r="N192" s="1"/>
      <c r="O192" s="1"/>
      <c r="P192" s="1"/>
      <c r="Q192" s="1"/>
      <c r="R192" s="1"/>
      <c r="S192" s="1"/>
      <c r="T192" s="1"/>
      <c r="U192" s="1"/>
      <c r="V192" s="1"/>
      <c r="W192" s="1"/>
      <c r="X192" s="1"/>
      <c r="Y192" s="1"/>
      <c r="Z192" s="1"/>
      <c r="AA192" s="1"/>
      <c r="AB192" s="1"/>
      <c r="AC192" s="1"/>
      <c r="AD192" s="1"/>
      <c r="AE192" s="1"/>
      <c r="AF192" s="1"/>
      <c r="AG192" t="s">
        <v>475</v>
      </c>
    </row>
    <row r="193" spans="1:35" ht="15">
      <c r="A193" s="1"/>
      <c r="B193" s="1">
        <v>1</v>
      </c>
      <c r="L193" t="str">
        <f>mergeValue(A193) &amp;"."&amp; mergeValue(B193)</f>
        <v>1.1</v>
      </c>
      <c r="M193" t="s">
        <v>16</v>
      </c>
      <c r="N193" s="1"/>
      <c r="O193" s="1"/>
      <c r="P193" s="1"/>
      <c r="Q193" s="1"/>
      <c r="R193" s="1"/>
      <c r="S193" s="1"/>
      <c r="T193" s="1"/>
      <c r="U193" s="1"/>
      <c r="V193" s="1"/>
      <c r="W193" s="1"/>
      <c r="X193" s="1"/>
      <c r="Y193" s="1"/>
      <c r="Z193" s="1"/>
      <c r="AA193" s="1"/>
      <c r="AB193" s="1"/>
      <c r="AC193" s="1"/>
      <c r="AD193" s="1"/>
      <c r="AE193" s="1"/>
      <c r="AF193" s="1"/>
      <c r="AG193" t="s">
        <v>476</v>
      </c>
    </row>
    <row r="194" spans="1:35" ht="15">
      <c r="A194" s="1"/>
      <c r="B194" s="1"/>
      <c r="C194" s="1">
        <v>1</v>
      </c>
      <c r="L194" t="str">
        <f>mergeValue(A194) &amp;"."&amp; mergeValue(B194)&amp;"."&amp; mergeValue(C194)</f>
        <v>1.1.1</v>
      </c>
      <c r="M194" t="s">
        <v>7</v>
      </c>
      <c r="N194" s="1"/>
      <c r="O194" s="1"/>
      <c r="P194" s="1"/>
      <c r="Q194" s="1"/>
      <c r="R194" s="1"/>
      <c r="S194" s="1"/>
      <c r="T194" s="1"/>
      <c r="U194" s="1"/>
      <c r="V194" s="1"/>
      <c r="W194" s="1"/>
      <c r="X194" s="1"/>
      <c r="Y194" s="1"/>
      <c r="Z194" s="1"/>
      <c r="AA194" s="1"/>
      <c r="AB194" s="1"/>
      <c r="AC194" s="1"/>
      <c r="AD194" s="1"/>
      <c r="AE194" s="1"/>
      <c r="AF194" s="1"/>
      <c r="AG194" t="s">
        <v>631</v>
      </c>
    </row>
    <row r="195" spans="1:35" ht="15" customHeight="1">
      <c r="A195" s="1"/>
      <c r="B195" s="1"/>
      <c r="C195" s="1"/>
      <c r="D195" s="1">
        <v>1</v>
      </c>
      <c r="L195" t="str">
        <f>mergeValue(A195) &amp;"."&amp; mergeValue(B195)&amp;"."&amp; mergeValue(C195)&amp;"."&amp; mergeValue(D195)</f>
        <v>1.1.1.1</v>
      </c>
      <c r="M195" t="s">
        <v>22</v>
      </c>
      <c r="N195" s="1"/>
      <c r="O195" s="1"/>
      <c r="P195" s="1"/>
      <c r="Q195" s="1"/>
      <c r="R195" s="1"/>
      <c r="S195" s="1"/>
      <c r="T195" s="1"/>
      <c r="U195" s="1"/>
      <c r="V195" s="1"/>
      <c r="W195" s="1"/>
      <c r="X195" s="1"/>
      <c r="Y195" s="1"/>
      <c r="Z195" s="1"/>
      <c r="AA195" s="1"/>
      <c r="AB195" s="1"/>
      <c r="AC195" s="1"/>
      <c r="AD195" s="1"/>
      <c r="AE195" s="1"/>
      <c r="AF195" s="1"/>
      <c r="AG195" t="s">
        <v>677</v>
      </c>
    </row>
    <row r="196" spans="1:35" ht="17.100000000000001" customHeight="1">
      <c r="A196" s="1"/>
      <c r="B196" s="1"/>
      <c r="C196" s="1"/>
      <c r="D196" s="1"/>
      <c r="E196" s="1">
        <v>1</v>
      </c>
      <c r="K196" s="1"/>
      <c r="L196" s="1" t="str">
        <f>mergeValue(A196) &amp;"."&amp; mergeValue(B196)&amp;"."&amp; mergeValue(C196)&amp;"."&amp; mergeValue(D196)&amp;"."&amp; mergeValue(E196)</f>
        <v>1.1.1.1.1</v>
      </c>
      <c r="M196" s="1"/>
      <c r="N196" s="1" t="s">
        <v>84</v>
      </c>
      <c r="O196" s="1"/>
      <c r="P196" s="1">
        <v>1</v>
      </c>
      <c r="Q196" s="1"/>
      <c r="R196" s="1" t="s">
        <v>84</v>
      </c>
      <c r="S196" s="1"/>
      <c r="T196" s="1">
        <v>1</v>
      </c>
      <c r="U196" s="1"/>
      <c r="V196" s="1" t="s">
        <v>84</v>
      </c>
      <c r="X196">
        <v>1</v>
      </c>
      <c r="AB196" s="1"/>
      <c r="AC196" s="1" t="s">
        <v>83</v>
      </c>
      <c r="AD196" s="1"/>
      <c r="AE196" s="1" t="s">
        <v>83</v>
      </c>
      <c r="AG196" s="1" t="s">
        <v>678</v>
      </c>
      <c r="AH196" t="str">
        <f>strCheckDate(Z197:AF197)</f>
        <v/>
      </c>
      <c r="AI196" t="str">
        <f>IF(AND(COUNTIF(AJ191:AJ191,AJ196)&gt;1,AJ196&lt;&gt;""),"ErrUnique:HasDoubleConn","")</f>
        <v/>
      </c>
    </row>
    <row r="197" spans="1:35" ht="17.100000000000001" customHeight="1">
      <c r="A197" s="1"/>
      <c r="B197" s="1"/>
      <c r="C197" s="1"/>
      <c r="D197" s="1"/>
      <c r="E197" s="1"/>
      <c r="K197" s="1"/>
      <c r="L197" s="1"/>
      <c r="M197" s="1"/>
      <c r="N197" s="1"/>
      <c r="O197" s="1"/>
      <c r="P197" s="1"/>
      <c r="Q197" s="1"/>
      <c r="R197" s="1"/>
      <c r="S197" s="1"/>
      <c r="T197" s="1"/>
      <c r="U197" s="1"/>
      <c r="V197" s="1"/>
      <c r="AA197" t="str">
        <f>AB196 &amp; "-" &amp; AD196</f>
        <v>-</v>
      </c>
      <c r="AB197" s="1"/>
      <c r="AC197" s="1"/>
      <c r="AD197" s="1"/>
      <c r="AE197" s="1"/>
      <c r="AG197" s="1"/>
    </row>
    <row r="198" spans="1:35" ht="17.100000000000001" customHeight="1">
      <c r="A198" s="1"/>
      <c r="B198" s="1"/>
      <c r="C198" s="1"/>
      <c r="D198" s="1"/>
      <c r="E198" s="1"/>
      <c r="K198" s="1"/>
      <c r="L198" s="1"/>
      <c r="M198" s="1"/>
      <c r="N198" s="1"/>
      <c r="O198" s="1"/>
      <c r="P198" s="1"/>
      <c r="Q198" s="1"/>
      <c r="R198" s="1"/>
      <c r="AG198" s="1"/>
    </row>
    <row r="199" spans="1:35" ht="17.100000000000001" customHeight="1">
      <c r="A199" s="1"/>
      <c r="B199" s="1"/>
      <c r="C199" s="1"/>
      <c r="D199" s="1"/>
      <c r="E199" s="1"/>
      <c r="K199" s="1"/>
      <c r="L199" s="1"/>
      <c r="M199" s="1"/>
      <c r="N199" s="1"/>
      <c r="AG199" s="1"/>
    </row>
    <row r="200" spans="1:35" ht="15" customHeight="1">
      <c r="A200" s="1"/>
      <c r="B200" s="1"/>
      <c r="C200" s="1"/>
      <c r="D200" s="1"/>
      <c r="M200" t="s">
        <v>5</v>
      </c>
      <c r="AG200" s="1"/>
    </row>
    <row r="201" spans="1:35" ht="15" customHeight="1">
      <c r="A201" s="1"/>
      <c r="B201" s="1"/>
      <c r="C201" s="1"/>
      <c r="M201" t="s">
        <v>17</v>
      </c>
    </row>
    <row r="202" spans="1:35" ht="15" customHeight="1">
      <c r="A202" s="1"/>
      <c r="B202" s="1"/>
      <c r="M202" t="s">
        <v>18</v>
      </c>
    </row>
    <row r="203" spans="1:35" ht="15" customHeight="1">
      <c r="A203" s="1"/>
      <c r="M203" t="s">
        <v>19</v>
      </c>
    </row>
    <row r="204" spans="1:35" ht="15" customHeight="1">
      <c r="M204" t="s">
        <v>308</v>
      </c>
    </row>
    <row r="205" spans="1:35" ht="15" customHeight="1"/>
    <row r="206" spans="1:35" ht="15" customHeight="1">
      <c r="Q206" s="1"/>
      <c r="U206" s="1"/>
    </row>
    <row r="207" spans="1:35" ht="15" customHeight="1">
      <c r="Q207" s="1"/>
      <c r="U207" s="1"/>
    </row>
    <row r="208" spans="1:35" ht="15" customHeight="1">
      <c r="Q208" s="1"/>
    </row>
    <row r="209" spans="1:26" ht="15" customHeight="1"/>
    <row r="210" spans="1:26" ht="15" customHeight="1">
      <c r="N210" s="1" t="s">
        <v>84</v>
      </c>
      <c r="O210" s="1"/>
      <c r="P210" s="1">
        <v>1</v>
      </c>
      <c r="Q210" s="1"/>
      <c r="R210" s="1" t="s">
        <v>83</v>
      </c>
      <c r="S210" s="1"/>
      <c r="T210" s="1">
        <v>1</v>
      </c>
      <c r="U210" s="1"/>
      <c r="V210" s="1" t="s">
        <v>83</v>
      </c>
      <c r="X210">
        <v>1</v>
      </c>
    </row>
    <row r="211" spans="1:26" ht="15" customHeight="1">
      <c r="N211" s="1"/>
      <c r="O211" s="1"/>
      <c r="P211" s="1"/>
      <c r="Q211" s="1"/>
      <c r="R211" s="1"/>
      <c r="S211" s="1"/>
      <c r="T211" s="1"/>
      <c r="U211" s="1"/>
      <c r="V211" s="1"/>
      <c r="Y211" t="s">
        <v>710</v>
      </c>
    </row>
    <row r="212" spans="1:26" ht="15" customHeight="1">
      <c r="N212" s="1"/>
      <c r="O212" s="1"/>
      <c r="P212" s="1"/>
      <c r="Q212" s="1"/>
      <c r="R212" s="1"/>
      <c r="U212" t="s">
        <v>711</v>
      </c>
    </row>
    <row r="213" spans="1:26" ht="15" customHeight="1">
      <c r="N213" s="1"/>
    </row>
    <row r="216" spans="1:26" ht="18.75" customHeight="1"/>
    <row r="217" spans="1:26" ht="17.100000000000001" customHeight="1">
      <c r="G217" t="s">
        <v>13</v>
      </c>
      <c r="I217" t="s">
        <v>743</v>
      </c>
    </row>
    <row r="219" spans="1:26" ht="15">
      <c r="A219" s="1">
        <v>1</v>
      </c>
      <c r="L219">
        <f>mergeValue(A219)</f>
        <v>1</v>
      </c>
      <c r="M219" t="s">
        <v>20</v>
      </c>
      <c r="O219" s="1"/>
      <c r="P219" s="1"/>
      <c r="Q219" s="1"/>
      <c r="R219" s="1"/>
      <c r="S219" s="1"/>
      <c r="T219" s="1"/>
      <c r="U219" s="1"/>
      <c r="V219" s="1"/>
      <c r="W219" t="s">
        <v>475</v>
      </c>
      <c r="Z219" t="str">
        <f t="shared" ref="Z219:Z232" si="3">IF(M219="","",M219 )</f>
        <v>Наименование тарифа</v>
      </c>
    </row>
    <row r="220" spans="1:26" ht="15">
      <c r="A220" s="1"/>
      <c r="B220" s="1">
        <v>1</v>
      </c>
      <c r="L220" t="str">
        <f>mergeValue(A220) &amp;"."&amp; mergeValue(B220)</f>
        <v>1.1</v>
      </c>
      <c r="M220" t="s">
        <v>16</v>
      </c>
      <c r="O220" s="1"/>
      <c r="P220" s="1"/>
      <c r="Q220" s="1"/>
      <c r="R220" s="1"/>
      <c r="S220" s="1"/>
      <c r="T220" s="1"/>
      <c r="U220" s="1"/>
      <c r="V220" s="1"/>
      <c r="W220" t="s">
        <v>476</v>
      </c>
      <c r="Z220" t="str">
        <f t="shared" si="3"/>
        <v>Территория действия тарифа</v>
      </c>
    </row>
    <row r="221" spans="1:26" ht="15">
      <c r="A221" s="1"/>
      <c r="B221" s="1"/>
      <c r="C221" s="1">
        <v>1</v>
      </c>
      <c r="L221" t="str">
        <f>mergeValue(A221) &amp;"."&amp; mergeValue(B221)&amp;"."&amp; mergeValue(C221)</f>
        <v>1.1.1</v>
      </c>
      <c r="M221" t="s">
        <v>7</v>
      </c>
      <c r="O221" s="1"/>
      <c r="P221" s="1"/>
      <c r="Q221" s="1"/>
      <c r="R221" s="1"/>
      <c r="S221" s="1"/>
      <c r="T221" s="1"/>
      <c r="U221" s="1"/>
      <c r="V221" s="1"/>
      <c r="W221" t="s">
        <v>631</v>
      </c>
      <c r="Z221" t="str">
        <f t="shared" si="3"/>
        <v xml:space="preserve">Наименование системы теплоснабжения </v>
      </c>
    </row>
    <row r="222" spans="1:26" ht="15">
      <c r="A222" s="1"/>
      <c r="B222" s="1"/>
      <c r="C222" s="1"/>
      <c r="D222" s="1">
        <v>1</v>
      </c>
      <c r="L222" t="str">
        <f>mergeValue(A222) &amp;"."&amp; mergeValue(B222)&amp;"."&amp; mergeValue(C222)&amp;"."&amp; mergeValue(D222)</f>
        <v>1.1.1.1</v>
      </c>
      <c r="M222" t="s">
        <v>22</v>
      </c>
      <c r="O222" s="1"/>
      <c r="P222" s="1"/>
      <c r="Q222" s="1"/>
      <c r="R222" s="1"/>
      <c r="S222" s="1"/>
      <c r="T222" s="1"/>
      <c r="U222" s="1"/>
      <c r="V222" s="1"/>
      <c r="W222" t="s">
        <v>632</v>
      </c>
      <c r="Z222" t="str">
        <f t="shared" si="3"/>
        <v xml:space="preserve">Источник тепловой энергии  </v>
      </c>
    </row>
    <row r="223" spans="1:26" ht="15">
      <c r="A223" s="1"/>
      <c r="B223" s="1"/>
      <c r="C223" s="1"/>
      <c r="D223" s="1"/>
      <c r="E223" s="1">
        <v>1</v>
      </c>
      <c r="H223">
        <v>1</v>
      </c>
      <c r="I223" s="1">
        <v>1</v>
      </c>
      <c r="L223" t="str">
        <f>mergeValue(A223) &amp;"."&amp; mergeValue(B223)&amp;"."&amp; mergeValue(C223)&amp;"."&amp; mergeValue(D223)&amp;"."&amp; mergeValue(E223)</f>
        <v>1.1.1.1.1</v>
      </c>
      <c r="M223" t="s">
        <v>9</v>
      </c>
      <c r="O223" s="1"/>
      <c r="P223" s="1"/>
      <c r="Q223" s="1"/>
      <c r="R223" s="1"/>
      <c r="S223" s="1"/>
      <c r="T223" s="1"/>
      <c r="U223" s="1"/>
      <c r="V223" s="1"/>
      <c r="W223" t="s">
        <v>636</v>
      </c>
      <c r="Z223" t="str">
        <f t="shared" si="3"/>
        <v>Схема подключения теплопотребляющей установки к коллектору источника тепловой энергии</v>
      </c>
    </row>
    <row r="224" spans="1:26" ht="15">
      <c r="A224" s="1"/>
      <c r="B224" s="1"/>
      <c r="C224" s="1"/>
      <c r="D224" s="1"/>
      <c r="E224" s="1"/>
      <c r="F224" s="1">
        <v>1</v>
      </c>
      <c r="I224" s="1"/>
      <c r="J224" s="1">
        <v>1</v>
      </c>
      <c r="L224" t="str">
        <f>mergeValue(A224) &amp;"."&amp; mergeValue(B224)&amp;"."&amp; mergeValue(C224)&amp;"."&amp; mergeValue(D224)&amp;"."&amp; mergeValue(E224)&amp;"."&amp; mergeValue(F224)</f>
        <v>1.1.1.1.1.1</v>
      </c>
      <c r="M224" t="s">
        <v>10</v>
      </c>
      <c r="O224" s="1"/>
      <c r="P224" s="1"/>
      <c r="Q224" s="1"/>
      <c r="R224" s="1"/>
      <c r="S224" s="1"/>
      <c r="T224" s="1"/>
      <c r="U224" s="1"/>
      <c r="V224" s="1"/>
      <c r="W224" t="s">
        <v>634</v>
      </c>
      <c r="Z224" t="str">
        <f t="shared" si="3"/>
        <v>Группа потребителей</v>
      </c>
    </row>
    <row r="225" spans="1:26" ht="195.75" customHeight="1">
      <c r="A225" s="1"/>
      <c r="B225" s="1"/>
      <c r="C225" s="1"/>
      <c r="D225" s="1"/>
      <c r="E225" s="1"/>
      <c r="F225" s="1"/>
      <c r="G225">
        <v>1</v>
      </c>
      <c r="I225" s="1"/>
      <c r="J225" s="1"/>
      <c r="K225">
        <v>1</v>
      </c>
      <c r="L225" t="str">
        <f>mergeValue(A225) &amp;"."&amp; mergeValue(B225)&amp;"."&amp; mergeValue(C225)&amp;"."&amp; mergeValue(D225)&amp;"."&amp; mergeValue(E225)&amp;"."&amp; mergeValue(F225)&amp;"."&amp; mergeValue(G225)</f>
        <v>1.1.1.1.1.1.1</v>
      </c>
      <c r="R225" s="1"/>
      <c r="S225" s="1" t="s">
        <v>83</v>
      </c>
      <c r="T225" s="1"/>
      <c r="U225" s="1" t="s">
        <v>83</v>
      </c>
      <c r="W225" s="1" t="s">
        <v>653</v>
      </c>
      <c r="X225" t="str">
        <f>strCheckDate(O226:V226)</f>
        <v/>
      </c>
      <c r="Z225" t="str">
        <f t="shared" si="3"/>
        <v/>
      </c>
    </row>
    <row r="226" spans="1:26" ht="14.25" hidden="1" customHeight="1">
      <c r="A226" s="1"/>
      <c r="B226" s="1"/>
      <c r="C226" s="1"/>
      <c r="D226" s="1"/>
      <c r="E226" s="1"/>
      <c r="F226" s="1"/>
      <c r="I226" s="1"/>
      <c r="J226" s="1"/>
      <c r="Q226" t="str">
        <f>R225 &amp; "-" &amp; T225</f>
        <v>-</v>
      </c>
      <c r="R226" s="1"/>
      <c r="S226" s="1"/>
      <c r="T226" s="1"/>
      <c r="U226" s="1"/>
      <c r="W226" s="1"/>
      <c r="Z226" t="str">
        <f t="shared" si="3"/>
        <v/>
      </c>
    </row>
    <row r="227" spans="1:26" ht="15" customHeight="1">
      <c r="A227" s="1"/>
      <c r="B227" s="1"/>
      <c r="C227" s="1"/>
      <c r="D227" s="1"/>
      <c r="E227" s="1"/>
      <c r="F227" s="1"/>
      <c r="I227" s="1"/>
      <c r="J227" s="1"/>
      <c r="M227" t="s">
        <v>25</v>
      </c>
      <c r="W227" s="1"/>
      <c r="Z227" t="str">
        <f t="shared" si="3"/>
        <v>Добавить вид теплоносителя (параметры теплоносителя)</v>
      </c>
    </row>
    <row r="228" spans="1:26" ht="15" customHeight="1">
      <c r="A228" s="1"/>
      <c r="B228" s="1"/>
      <c r="C228" s="1"/>
      <c r="D228" s="1"/>
      <c r="E228" s="1"/>
      <c r="I228" s="1"/>
      <c r="M228" t="s">
        <v>11</v>
      </c>
      <c r="Z228" t="str">
        <f t="shared" si="3"/>
        <v>Добавить группу потребителей</v>
      </c>
    </row>
    <row r="229" spans="1:26" ht="15" customHeight="1">
      <c r="A229" s="1"/>
      <c r="B229" s="1"/>
      <c r="C229" s="1"/>
      <c r="D229" s="1"/>
      <c r="M229" t="s">
        <v>12</v>
      </c>
      <c r="Z229" t="str">
        <f t="shared" si="3"/>
        <v>Добавить схему подключения</v>
      </c>
    </row>
    <row r="230" spans="1:26" ht="15" customHeight="1">
      <c r="A230" s="1"/>
      <c r="B230" s="1"/>
      <c r="C230" s="1"/>
      <c r="M230" t="s">
        <v>17</v>
      </c>
      <c r="Z230" t="str">
        <f t="shared" si="3"/>
        <v>Добавить источник тепловой энергии</v>
      </c>
    </row>
    <row r="231" spans="1:26" ht="15" customHeight="1">
      <c r="A231" s="1"/>
      <c r="B231" s="1"/>
      <c r="M231" t="s">
        <v>18</v>
      </c>
      <c r="Z231" t="str">
        <f t="shared" si="3"/>
        <v>Добавить наименование системы теплоснабжения</v>
      </c>
    </row>
    <row r="232" spans="1:26" ht="15" customHeight="1">
      <c r="A232" s="1"/>
      <c r="M232" t="s">
        <v>19</v>
      </c>
      <c r="Z232" t="str">
        <f t="shared" si="3"/>
        <v>Добавить территорию действия тарифа</v>
      </c>
    </row>
    <row r="233" spans="1:26" ht="15" customHeight="1">
      <c r="M233" t="s">
        <v>308</v>
      </c>
    </row>
    <row r="234" spans="1:26" ht="18.75" customHeight="1"/>
    <row r="235" spans="1:26" ht="17.100000000000001" customHeight="1">
      <c r="G235" t="s">
        <v>13</v>
      </c>
      <c r="I235" t="s">
        <v>211</v>
      </c>
    </row>
    <row r="237" spans="1:26" ht="15">
      <c r="A237" s="1">
        <v>1</v>
      </c>
      <c r="L237">
        <f>mergeValue(A237)</f>
        <v>1</v>
      </c>
      <c r="M237" t="s">
        <v>20</v>
      </c>
      <c r="O237" s="1"/>
      <c r="P237" s="1"/>
      <c r="Q237" s="1"/>
      <c r="R237" s="1"/>
      <c r="S237" s="1"/>
      <c r="T237" s="1"/>
      <c r="U237" s="1"/>
      <c r="V237" s="1"/>
      <c r="W237" t="s">
        <v>475</v>
      </c>
      <c r="Z237" t="str">
        <f t="shared" ref="Z237:Z250" si="4">IF(M237="","",M237 )</f>
        <v>Наименование тарифа</v>
      </c>
    </row>
    <row r="238" spans="1:26" ht="15">
      <c r="A238" s="1"/>
      <c r="B238" s="1">
        <v>1</v>
      </c>
      <c r="L238" t="str">
        <f>mergeValue(A238) &amp;"."&amp; mergeValue(B238)</f>
        <v>1.1</v>
      </c>
      <c r="M238" t="s">
        <v>16</v>
      </c>
      <c r="O238" s="1"/>
      <c r="P238" s="1"/>
      <c r="Q238" s="1"/>
      <c r="R238" s="1"/>
      <c r="S238" s="1"/>
      <c r="T238" s="1"/>
      <c r="U238" s="1"/>
      <c r="V238" s="1"/>
      <c r="W238" t="s">
        <v>476</v>
      </c>
      <c r="Z238" t="str">
        <f t="shared" si="4"/>
        <v>Территория действия тарифа</v>
      </c>
    </row>
    <row r="239" spans="1:26" ht="15">
      <c r="A239" s="1"/>
      <c r="B239" s="1"/>
      <c r="C239" s="1">
        <v>1</v>
      </c>
      <c r="L239" t="str">
        <f>mergeValue(A239) &amp;"."&amp; mergeValue(B239)&amp;"."&amp; mergeValue(C239)</f>
        <v>1.1.1</v>
      </c>
      <c r="M239" t="s">
        <v>7</v>
      </c>
      <c r="O239" s="1"/>
      <c r="P239" s="1"/>
      <c r="Q239" s="1"/>
      <c r="R239" s="1"/>
      <c r="S239" s="1"/>
      <c r="T239" s="1"/>
      <c r="U239" s="1"/>
      <c r="V239" s="1"/>
      <c r="W239" t="s">
        <v>631</v>
      </c>
      <c r="Z239" t="str">
        <f t="shared" si="4"/>
        <v xml:space="preserve">Наименование системы теплоснабжения </v>
      </c>
    </row>
    <row r="240" spans="1:26" ht="15">
      <c r="A240" s="1"/>
      <c r="B240" s="1"/>
      <c r="C240" s="1"/>
      <c r="D240" s="1">
        <v>1</v>
      </c>
      <c r="L240" t="str">
        <f>mergeValue(A240) &amp;"."&amp; mergeValue(B240)&amp;"."&amp; mergeValue(C240)&amp;"."&amp; mergeValue(D240)</f>
        <v>1.1.1.1</v>
      </c>
      <c r="M240" t="s">
        <v>22</v>
      </c>
      <c r="O240" s="1"/>
      <c r="P240" s="1"/>
      <c r="Q240" s="1"/>
      <c r="R240" s="1"/>
      <c r="S240" s="1"/>
      <c r="T240" s="1"/>
      <c r="U240" s="1"/>
      <c r="V240" s="1"/>
      <c r="W240" t="s">
        <v>632</v>
      </c>
      <c r="Z240" t="str">
        <f t="shared" si="4"/>
        <v xml:space="preserve">Источник тепловой энергии  </v>
      </c>
    </row>
    <row r="241" spans="1:26" ht="15">
      <c r="A241" s="1"/>
      <c r="B241" s="1"/>
      <c r="C241" s="1"/>
      <c r="D241" s="1"/>
      <c r="E241" s="1">
        <v>1</v>
      </c>
      <c r="H241">
        <v>1</v>
      </c>
      <c r="I241" s="1">
        <v>1</v>
      </c>
      <c r="L241" t="str">
        <f>mergeValue(A241) &amp;"."&amp; mergeValue(B241)&amp;"."&amp; mergeValue(C241)&amp;"."&amp; mergeValue(D241)&amp;"."&amp; mergeValue(E241)</f>
        <v>1.1.1.1.1</v>
      </c>
      <c r="M241" t="s">
        <v>9</v>
      </c>
      <c r="O241" s="1"/>
      <c r="P241" s="1"/>
      <c r="Q241" s="1"/>
      <c r="R241" s="1"/>
      <c r="S241" s="1"/>
      <c r="T241" s="1"/>
      <c r="U241" s="1"/>
      <c r="V241" s="1"/>
      <c r="W241" t="s">
        <v>636</v>
      </c>
      <c r="Z241" t="str">
        <f t="shared" si="4"/>
        <v>Схема подключения теплопотребляющей установки к коллектору источника тепловой энергии</v>
      </c>
    </row>
    <row r="242" spans="1:26" ht="15">
      <c r="A242" s="1"/>
      <c r="B242" s="1"/>
      <c r="C242" s="1"/>
      <c r="D242" s="1"/>
      <c r="E242" s="1"/>
      <c r="F242" s="1">
        <v>1</v>
      </c>
      <c r="I242" s="1"/>
      <c r="J242" s="1">
        <v>1</v>
      </c>
      <c r="L242" t="str">
        <f>mergeValue(A242) &amp;"."&amp; mergeValue(B242)&amp;"."&amp; mergeValue(C242)&amp;"."&amp; mergeValue(D242)&amp;"."&amp; mergeValue(E242)&amp;"."&amp; mergeValue(F242)</f>
        <v>1.1.1.1.1.1</v>
      </c>
      <c r="M242" t="s">
        <v>10</v>
      </c>
      <c r="O242" s="1"/>
      <c r="P242" s="1"/>
      <c r="Q242" s="1"/>
      <c r="R242" s="1"/>
      <c r="S242" s="1"/>
      <c r="T242" s="1"/>
      <c r="U242" s="1"/>
      <c r="V242" s="1"/>
      <c r="W242" t="s">
        <v>634</v>
      </c>
      <c r="Z242" t="str">
        <f t="shared" si="4"/>
        <v>Группа потребителей</v>
      </c>
    </row>
    <row r="243" spans="1:26" ht="189" customHeight="1">
      <c r="A243" s="1"/>
      <c r="B243" s="1"/>
      <c r="C243" s="1"/>
      <c r="D243" s="1"/>
      <c r="E243" s="1"/>
      <c r="F243" s="1"/>
      <c r="G243">
        <v>1</v>
      </c>
      <c r="I243" s="1"/>
      <c r="J243" s="1"/>
      <c r="K243">
        <v>1</v>
      </c>
      <c r="L243" t="str">
        <f>mergeValue(A243) &amp;"."&amp; mergeValue(B243)&amp;"."&amp; mergeValue(C243)&amp;"."&amp; mergeValue(D243)&amp;"."&amp; mergeValue(E243)&amp;"."&amp; mergeValue(F243)&amp;"."&amp; mergeValue(G243)</f>
        <v>1.1.1.1.1.1.1</v>
      </c>
      <c r="R243" s="1"/>
      <c r="S243" s="1" t="s">
        <v>83</v>
      </c>
      <c r="T243" s="1"/>
      <c r="U243" s="1" t="s">
        <v>83</v>
      </c>
      <c r="W243" s="1" t="s">
        <v>653</v>
      </c>
      <c r="X243" t="str">
        <f>strCheckDate(O244:V244)</f>
        <v/>
      </c>
      <c r="Z243" t="str">
        <f t="shared" si="4"/>
        <v/>
      </c>
    </row>
    <row r="244" spans="1:26" ht="11.25" hidden="1" customHeight="1">
      <c r="A244" s="1"/>
      <c r="B244" s="1"/>
      <c r="C244" s="1"/>
      <c r="D244" s="1"/>
      <c r="E244" s="1"/>
      <c r="F244" s="1"/>
      <c r="I244" s="1"/>
      <c r="J244" s="1"/>
      <c r="Q244" t="str">
        <f>R243 &amp; "-" &amp; T243</f>
        <v>-</v>
      </c>
      <c r="R244" s="1"/>
      <c r="S244" s="1"/>
      <c r="T244" s="1"/>
      <c r="U244" s="1"/>
      <c r="W244" s="1"/>
      <c r="Z244" t="str">
        <f t="shared" si="4"/>
        <v/>
      </c>
    </row>
    <row r="245" spans="1:26" ht="15" customHeight="1">
      <c r="A245" s="1"/>
      <c r="B245" s="1"/>
      <c r="C245" s="1"/>
      <c r="D245" s="1"/>
      <c r="E245" s="1"/>
      <c r="F245" s="1"/>
      <c r="I245" s="1"/>
      <c r="J245" s="1"/>
      <c r="M245" t="s">
        <v>25</v>
      </c>
      <c r="W245" s="1"/>
      <c r="Z245" t="str">
        <f t="shared" si="4"/>
        <v>Добавить вид теплоносителя (параметры теплоносителя)</v>
      </c>
    </row>
    <row r="246" spans="1:26" ht="15" customHeight="1">
      <c r="A246" s="1"/>
      <c r="B246" s="1"/>
      <c r="C246" s="1"/>
      <c r="D246" s="1"/>
      <c r="E246" s="1"/>
      <c r="I246" s="1"/>
      <c r="M246" t="s">
        <v>11</v>
      </c>
      <c r="Z246" t="str">
        <f t="shared" si="4"/>
        <v>Добавить группу потребителей</v>
      </c>
    </row>
    <row r="247" spans="1:26" ht="15" customHeight="1">
      <c r="A247" s="1"/>
      <c r="B247" s="1"/>
      <c r="C247" s="1"/>
      <c r="D247" s="1"/>
      <c r="M247" t="s">
        <v>12</v>
      </c>
      <c r="Z247" t="str">
        <f t="shared" si="4"/>
        <v>Добавить схему подключения</v>
      </c>
    </row>
    <row r="248" spans="1:26" ht="15" customHeight="1">
      <c r="A248" s="1"/>
      <c r="B248" s="1"/>
      <c r="C248" s="1"/>
      <c r="M248" t="s">
        <v>17</v>
      </c>
      <c r="Z248" t="str">
        <f t="shared" si="4"/>
        <v>Добавить источник тепловой энергии</v>
      </c>
    </row>
    <row r="249" spans="1:26" ht="15" customHeight="1">
      <c r="A249" s="1"/>
      <c r="B249" s="1"/>
      <c r="M249" t="s">
        <v>18</v>
      </c>
      <c r="Z249" t="str">
        <f t="shared" si="4"/>
        <v>Добавить наименование системы теплоснабжения</v>
      </c>
    </row>
    <row r="250" spans="1:26" ht="15" customHeight="1">
      <c r="A250" s="1"/>
      <c r="M250" t="s">
        <v>19</v>
      </c>
      <c r="Z250" t="str">
        <f t="shared" si="4"/>
        <v>Добавить территорию действия тарифа</v>
      </c>
    </row>
    <row r="251" spans="1:26" ht="15" customHeight="1">
      <c r="M251" t="s">
        <v>308</v>
      </c>
    </row>
    <row r="252" spans="1:26" ht="15" customHeight="1"/>
    <row r="253" spans="1:26" ht="15">
      <c r="A253" t="s">
        <v>276</v>
      </c>
    </row>
    <row r="254" spans="1:26" ht="15"/>
    <row r="255" spans="1:26" ht="15" customHeight="1"/>
    <row r="257" spans="1:6" ht="17.100000000000001" customHeight="1">
      <c r="A257" t="s">
        <v>275</v>
      </c>
    </row>
    <row r="259" spans="1:6" ht="17.100000000000001" customHeight="1">
      <c r="E259">
        <v>1</v>
      </c>
    </row>
    <row r="261" spans="1:6" ht="17.100000000000001" customHeight="1">
      <c r="A261" t="s">
        <v>276</v>
      </c>
    </row>
    <row r="263" spans="1:6" ht="17.100000000000001" customHeight="1">
      <c r="E263" t="s">
        <v>92</v>
      </c>
    </row>
    <row r="265" spans="1:6" ht="17.100000000000001" customHeight="1">
      <c r="A265" t="s">
        <v>277</v>
      </c>
    </row>
    <row r="267" spans="1:6" ht="17.100000000000001" customHeight="1">
      <c r="E267" t="s">
        <v>92</v>
      </c>
    </row>
    <row r="269" spans="1:6" ht="17.100000000000001" customHeight="1">
      <c r="A269" t="s">
        <v>304</v>
      </c>
      <c r="B269" t="s">
        <v>305</v>
      </c>
      <c r="C269" t="s">
        <v>306</v>
      </c>
    </row>
    <row r="271" spans="1:6" ht="20.100000000000001" customHeight="1">
      <c r="F271" t="s">
        <v>80</v>
      </c>
    </row>
    <row r="272" spans="1:6" ht="15">
      <c r="E272" t="s">
        <v>76</v>
      </c>
    </row>
    <row r="273" spans="5:6" ht="15">
      <c r="E273" t="s">
        <v>77</v>
      </c>
    </row>
    <row r="274" spans="5:6" ht="13.5" customHeight="1"/>
    <row r="275" spans="5:6" ht="20.100000000000001" customHeight="1">
      <c r="F275" t="s">
        <v>171</v>
      </c>
    </row>
    <row r="276" spans="5:6" ht="15">
      <c r="E276" t="s">
        <v>86</v>
      </c>
    </row>
    <row r="277" spans="5:6" ht="15">
      <c r="E277" t="s">
        <v>170</v>
      </c>
    </row>
    <row r="278" spans="5:6" ht="13.5" customHeight="1"/>
    <row r="279" spans="5:6" ht="20.100000000000001" customHeight="1">
      <c r="F279" t="s">
        <v>172</v>
      </c>
    </row>
    <row r="280" spans="5:6" ht="15">
      <c r="E280" t="s">
        <v>86</v>
      </c>
    </row>
    <row r="281" spans="5:6" ht="15">
      <c r="E281" t="s">
        <v>170</v>
      </c>
    </row>
    <row r="282" spans="5:6" ht="13.5" customHeight="1"/>
    <row r="283" spans="5:6" ht="20.100000000000001" customHeight="1">
      <c r="F283" t="s">
        <v>173</v>
      </c>
    </row>
    <row r="284" spans="5:6" ht="15">
      <c r="E284" t="s">
        <v>86</v>
      </c>
    </row>
    <row r="285" spans="5:6" ht="15">
      <c r="E285" t="s">
        <v>87</v>
      </c>
    </row>
    <row r="286" spans="5:6" ht="15">
      <c r="E286" t="s">
        <v>170</v>
      </c>
    </row>
    <row r="287" spans="5:6" ht="15">
      <c r="E287" t="s">
        <v>88</v>
      </c>
    </row>
    <row r="289" spans="1:18" ht="17.100000000000001" customHeight="1">
      <c r="A289" t="s">
        <v>325</v>
      </c>
    </row>
    <row r="291" spans="1:18" ht="15">
      <c r="A291" t="s">
        <v>49</v>
      </c>
      <c r="B291" t="s">
        <v>252</v>
      </c>
      <c r="M291" t="str">
        <f>IF(ISERROR(INDEX(kind_of_nameforms,MATCH(E291,kind_of_forms,0),1)),"",INDEX(kind_of_nameforms,MATCH(E291,kind_of_forms,0),1))</f>
        <v/>
      </c>
    </row>
    <row r="294" spans="1:18" ht="15">
      <c r="A294" t="s">
        <v>403</v>
      </c>
    </row>
    <row r="295" spans="1:18" ht="15"/>
    <row r="296" spans="1:18" ht="15" customHeight="1">
      <c r="B296" t="s">
        <v>404</v>
      </c>
      <c r="C296" s="1"/>
      <c r="D296" s="1">
        <v>1</v>
      </c>
      <c r="E296" s="1"/>
      <c r="G296">
        <v>0</v>
      </c>
      <c r="J296" t="s">
        <v>516</v>
      </c>
      <c r="M296">
        <f>mergeValue(H296)</f>
        <v>0</v>
      </c>
      <c r="P296" t="str">
        <f>IF(ISERROR(MATCH(Q296,MODesc,0)),"n","y")</f>
        <v>n</v>
      </c>
      <c r="R296" t="str">
        <f>K296&amp;"("&amp;L296&amp;")"</f>
        <v>()</v>
      </c>
    </row>
    <row r="297" spans="1:18" ht="15" customHeight="1">
      <c r="C297" s="1"/>
      <c r="D297" s="1"/>
      <c r="E297" s="1"/>
      <c r="H297" t="s">
        <v>402</v>
      </c>
    </row>
    <row r="298" spans="1:18" ht="15"/>
    <row r="299" spans="1:18" ht="15">
      <c r="A299" t="s">
        <v>405</v>
      </c>
    </row>
    <row r="300" spans="1:18" ht="15"/>
    <row r="301" spans="1:18" ht="15" customHeight="1">
      <c r="B301" t="s">
        <v>404</v>
      </c>
      <c r="C301" s="1"/>
      <c r="F301" s="1"/>
      <c r="G301" s="1">
        <v>0</v>
      </c>
      <c r="H301" s="1"/>
      <c r="J301" t="s">
        <v>516</v>
      </c>
      <c r="M301">
        <f>mergeValue(H301)</f>
        <v>0</v>
      </c>
      <c r="R301" t="str">
        <f>K301&amp;"("&amp;L301&amp;")"</f>
        <v>()</v>
      </c>
    </row>
    <row r="302" spans="1:18" ht="15" customHeight="1">
      <c r="C302" s="1"/>
      <c r="F302" s="1"/>
      <c r="G302" s="1"/>
      <c r="H302" s="1"/>
      <c r="K302" t="s">
        <v>4</v>
      </c>
    </row>
    <row r="303" spans="1:18" ht="15"/>
    <row r="304" spans="1:18" ht="15">
      <c r="A304" t="s">
        <v>406</v>
      </c>
    </row>
    <row r="305" spans="1:18" ht="15"/>
    <row r="306" spans="1:18" ht="15" customHeight="1">
      <c r="B306" t="s">
        <v>404</v>
      </c>
      <c r="J306">
        <v>0</v>
      </c>
      <c r="M306">
        <f>mergeValue(H306)</f>
        <v>0</v>
      </c>
      <c r="R306" t="str">
        <f>K306&amp;" ("&amp;L306&amp;")"</f>
        <v xml:space="preserve"> ()</v>
      </c>
    </row>
    <row r="308" spans="1:18" ht="15"/>
    <row r="309" spans="1:18" ht="15">
      <c r="A309" t="s">
        <v>452</v>
      </c>
    </row>
    <row r="310" spans="1:18" ht="15"/>
    <row r="311" spans="1:18" ht="20.100000000000001" customHeight="1"/>
    <row r="312" spans="1:18" ht="15"/>
    <row r="313" spans="1:18" ht="15"/>
    <row r="314" spans="1:18" ht="15">
      <c r="A314" t="s">
        <v>467</v>
      </c>
    </row>
    <row r="315" spans="1:18" ht="15"/>
    <row r="316" spans="1:18" ht="20.100000000000001" customHeight="1">
      <c r="F316" t="s">
        <v>457</v>
      </c>
      <c r="G316" t="s">
        <v>457</v>
      </c>
    </row>
    <row r="317" spans="1:18" ht="15"/>
    <row r="318" spans="1:18" ht="15"/>
    <row r="319" spans="1:18" ht="15">
      <c r="A319" t="s">
        <v>468</v>
      </c>
    </row>
    <row r="320" spans="1:18" ht="15"/>
    <row r="321" spans="1:9" ht="20.100000000000001" customHeight="1">
      <c r="F321" t="s">
        <v>457</v>
      </c>
      <c r="H321" t="s">
        <v>457</v>
      </c>
    </row>
    <row r="322" spans="1:9" ht="15"/>
    <row r="323" spans="1:9" ht="15"/>
    <row r="324" spans="1:9" ht="15">
      <c r="A324" t="s">
        <v>469</v>
      </c>
    </row>
    <row r="325" spans="1:9" ht="15"/>
    <row r="326" spans="1:9" ht="20.100000000000001" customHeight="1">
      <c r="E326">
        <f>E325</f>
        <v>0</v>
      </c>
      <c r="F326" t="s">
        <v>457</v>
      </c>
      <c r="H326" t="s">
        <v>457</v>
      </c>
    </row>
    <row r="327" spans="1:9" ht="15"/>
    <row r="329" spans="1:9" ht="15">
      <c r="A329" t="s">
        <v>470</v>
      </c>
    </row>
    <row r="330" spans="1:9" ht="15"/>
    <row r="331" spans="1:9" ht="20.100000000000001" customHeight="1">
      <c r="E331">
        <f>E330</f>
        <v>0</v>
      </c>
      <c r="F331" t="s">
        <v>457</v>
      </c>
      <c r="H331" t="s">
        <v>457</v>
      </c>
    </row>
    <row r="334" spans="1:9" ht="17.100000000000001" customHeight="1">
      <c r="A334" t="s">
        <v>506</v>
      </c>
    </row>
    <row r="336" spans="1:9" ht="15">
      <c r="A336" s="1">
        <v>1</v>
      </c>
      <c r="F336" t="str">
        <f>"2." &amp;mergeValue(A336)</f>
        <v>2.1</v>
      </c>
      <c r="G336" t="s">
        <v>493</v>
      </c>
      <c r="I336" t="s">
        <v>588</v>
      </c>
    </row>
    <row r="337" spans="1:9" ht="15">
      <c r="A337" s="1"/>
      <c r="F337" t="str">
        <f>"3." &amp;mergeValue(A337)</f>
        <v>3.1</v>
      </c>
      <c r="G337" t="s">
        <v>494</v>
      </c>
      <c r="I337" t="s">
        <v>586</v>
      </c>
    </row>
    <row r="338" spans="1:9" ht="15">
      <c r="A338" s="1"/>
      <c r="F338" t="str">
        <f>"4."&amp;mergeValue(A338)</f>
        <v>4.1</v>
      </c>
      <c r="G338" t="s">
        <v>495</v>
      </c>
      <c r="H338" t="s">
        <v>457</v>
      </c>
    </row>
    <row r="339" spans="1:9" ht="15">
      <c r="A339" s="1"/>
      <c r="B339" s="1">
        <v>1</v>
      </c>
      <c r="F339" t="str">
        <f>"4."&amp;mergeValue(A339) &amp;"."&amp;mergeValue(B339)</f>
        <v>4.1.1</v>
      </c>
      <c r="G339" t="s">
        <v>590</v>
      </c>
      <c r="H339" t="str">
        <f>IF(region_name="","",region_name)</f>
        <v>Ленинградская область</v>
      </c>
      <c r="I339" t="s">
        <v>498</v>
      </c>
    </row>
    <row r="340" spans="1:9" ht="15">
      <c r="A340" s="1"/>
      <c r="B340" s="1"/>
      <c r="C340" s="1">
        <v>1</v>
      </c>
      <c r="F340" t="str">
        <f>"4."&amp;mergeValue(A340) &amp;"."&amp;mergeValue(B340)&amp;"."&amp;mergeValue(C340)</f>
        <v>4.1.1.1</v>
      </c>
      <c r="G340" t="s">
        <v>496</v>
      </c>
      <c r="I340" t="s">
        <v>499</v>
      </c>
    </row>
    <row r="341" spans="1:9" ht="33.75" customHeight="1">
      <c r="A341" s="1"/>
      <c r="B341" s="1"/>
      <c r="C341" s="1"/>
      <c r="D341">
        <v>1</v>
      </c>
      <c r="F341" t="str">
        <f>"4."&amp;mergeValue(A341) &amp;"."&amp;mergeValue(B341)&amp;"."&amp;mergeValue(C341)&amp;"."&amp;mergeValue(D341)</f>
        <v>4.1.1.1.1</v>
      </c>
      <c r="G341" t="s">
        <v>497</v>
      </c>
      <c r="I341" s="1" t="s">
        <v>589</v>
      </c>
    </row>
    <row r="342" spans="1:9" ht="15">
      <c r="A342" s="1"/>
      <c r="B342" s="1"/>
      <c r="C342" s="1"/>
      <c r="G342" t="s">
        <v>4</v>
      </c>
      <c r="I342" s="1"/>
    </row>
    <row r="343" spans="1:9" ht="15">
      <c r="A343" s="1"/>
      <c r="B343" s="1"/>
      <c r="G343" t="s">
        <v>402</v>
      </c>
    </row>
    <row r="344" spans="1:9" ht="15">
      <c r="A344" s="1"/>
      <c r="G344" t="s">
        <v>505</v>
      </c>
    </row>
    <row r="345" spans="1:9" ht="15">
      <c r="G345" t="s">
        <v>504</v>
      </c>
    </row>
  </sheetData>
  <sheetProtection formatColumns="0" formatRows="0"/>
  <dataConsolidate/>
  <mergeCells count="285">
    <mergeCell ref="D195:D200"/>
    <mergeCell ref="E196:E199"/>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0:R131"/>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6:A344"/>
    <mergeCell ref="C340:C342"/>
    <mergeCell ref="I341:I342"/>
    <mergeCell ref="H301:H302"/>
    <mergeCell ref="B339:B343"/>
    <mergeCell ref="C296:C297"/>
    <mergeCell ref="C301:C302"/>
    <mergeCell ref="F301:F302"/>
    <mergeCell ref="G301:G302"/>
    <mergeCell ref="T210:T211"/>
    <mergeCell ref="R166:R167"/>
    <mergeCell ref="T166:T167"/>
    <mergeCell ref="U166:U167"/>
    <mergeCell ref="O219:V219"/>
    <mergeCell ref="N194:AF194"/>
    <mergeCell ref="N195:AF195"/>
    <mergeCell ref="W166:W168"/>
    <mergeCell ref="N192:AF192"/>
    <mergeCell ref="V210:V211"/>
    <mergeCell ref="Q206:Q208"/>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J109:J111"/>
    <mergeCell ref="F90:F93"/>
    <mergeCell ref="J90:J93"/>
    <mergeCell ref="O162:V162"/>
    <mergeCell ref="O163:V163"/>
    <mergeCell ref="O164:V164"/>
    <mergeCell ref="O165:V165"/>
    <mergeCell ref="S148:S149"/>
    <mergeCell ref="O160:V160"/>
    <mergeCell ref="O161:V161"/>
    <mergeCell ref="F165:F168"/>
    <mergeCell ref="I164:I169"/>
    <mergeCell ref="J165:J168"/>
    <mergeCell ref="F147:F150"/>
    <mergeCell ref="I146:I151"/>
    <mergeCell ref="J147:J150"/>
    <mergeCell ref="O103:AA103"/>
    <mergeCell ref="O104:AA104"/>
    <mergeCell ref="O105:AA105"/>
    <mergeCell ref="U130:U131"/>
    <mergeCell ref="S130:S131"/>
    <mergeCell ref="W130:W132"/>
    <mergeCell ref="Y109:Y110"/>
    <mergeCell ref="O124:V124"/>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O106:AA106"/>
    <mergeCell ref="O107:AA107"/>
    <mergeCell ref="O108:AA108"/>
    <mergeCell ref="U73:U74"/>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O220:V220"/>
    <mergeCell ref="O221:V221"/>
    <mergeCell ref="O222:V222"/>
    <mergeCell ref="O223:V223"/>
    <mergeCell ref="O224:V224"/>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I88:I95"/>
    <mergeCell ref="G109:G111"/>
    <mergeCell ref="F108:F112"/>
    <mergeCell ref="I108:I112"/>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J242:J245"/>
    <mergeCell ref="J224:J227"/>
    <mergeCell ref="I223:I228"/>
    <mergeCell ref="W243:W245"/>
    <mergeCell ref="R243:R244"/>
    <mergeCell ref="S243:S244"/>
    <mergeCell ref="T243:T244"/>
    <mergeCell ref="U243:U244"/>
    <mergeCell ref="O237:V237"/>
    <mergeCell ref="O238:V238"/>
    <mergeCell ref="O239:V239"/>
    <mergeCell ref="O240:V240"/>
    <mergeCell ref="O241:V241"/>
    <mergeCell ref="O242:V242"/>
    <mergeCell ref="T225:T226"/>
    <mergeCell ref="W225:W227"/>
    <mergeCell ref="U225:U226"/>
    <mergeCell ref="O181:W181"/>
    <mergeCell ref="O85:V85"/>
    <mergeCell ref="O86:V86"/>
    <mergeCell ref="O87:V87"/>
    <mergeCell ref="O88:V88"/>
    <mergeCell ref="O89:V89"/>
    <mergeCell ref="O90:V90"/>
    <mergeCell ref="T130:T131"/>
    <mergeCell ref="O147:V147"/>
    <mergeCell ref="T148:T149"/>
    <mergeCell ref="R148:R149"/>
    <mergeCell ref="U148:U149"/>
    <mergeCell ref="O145:V145"/>
    <mergeCell ref="O127:V127"/>
    <mergeCell ref="O129:V129"/>
    <mergeCell ref="W148:W150"/>
  </mergeCells>
  <phoneticPr fontId="0"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WWJ103:WWJ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E237:WWE244 WMI237:WMI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S237:JS244 TO237:TO244 ADK237:ADK244 ANG237:ANG244 AXC237:AXC244 BGY237:BGY244 BQU237:BQU244 CAQ237:CAQ244 CKM237:CKM244 CUI237:CUI244 DEE237:DEE244 DOA237:DOA244 DXW237:DXW244 EHS237:EHS244 ERO237:ERO244 FBK237:FBK244 FLG237:FLG244 FVC237:FVC244 GEY237:GEY244 GOU237:GOU244 GYQ237:GYQ244 HIM237:HIM244 HSI237:HSI244 ICE237:ICE244 IMA237:IMA244 IVW237:IVW244 JFS237:JFS244 JPO237:JPO244 JZK237:JZK244 KJG237:KJG244 KTC237:KTC244 LCY237:LCY244 LMU237:LMU244 LWQ237:LWQ244 MGM237:MGM244 MQI237:MQI244 NAE237:NAE244 NKA237:NKA244 NTW237:NTW244 ODS237:ODS244 ONO237:ONO244 OXK237:OXK244 PHG237:PHG244 PRC237:PRC244 QAY237:QAY244 QKU237:QKU244 QUQ237:QUQ244 REM237:REM244 ROI237:ROI244 RYE237:RYE244 SIA237:SIA244 SRW237:SRW244 TBS237:TBS244 TLO237:TLO244 TVK237:TVK244 UFG237:UFG244 UPC237:UPC244 UYY237:UYY244 VIU237:VIU244 VSQ237:VSQ244 WCM237:WCM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O24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IX119 WMG37 WMG91:WMG92 WMG148 WWC37 WMG73 WWC73 WMG130 WWC91:WWC92 WWC130 WMG166 WWC166 G9:G10 K9:K10 O9:O10 JR182 TN182 VIX109 VST109 WCP109 WML109 VST119 WWH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JV109 TR109 ADN109 ANJ109 AXF109 BHB109 BQX109 CAT109 CKP109 CUL109 DEH109 DOD109 DXZ109 EHV109 ERR109 FBN109 FLJ109 FVF109 GFB109 GOX109 GYT109 HIP109 HSL109 ICH109 IMD109 IVZ109 JFV109 JPR109 JZN109 KJJ109 KTF109 LDB109 LMX109 LWT109 MGP109 MQL109 NAH109 NKD109 NTZ109 ODV109 ONR109 OXN109 PHJ109 PRF109 QBB109 QKX109 QUT109 REP109 ROL109 RYH109 SID109 SRZ109 TBV109 TLR109 TVN109 UFJ109 UPF109 UZB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CP119 WML119 WWH119 UZB119 JT119 TP119 ADL119 ANH119 AXD119 BGZ119 BQV119 CAR119 CKN119 CUJ119 DEF119 DOB119 DXX119 EHT119 ERP119 FBL119 FLH119 FVD119 GEZ119 GOV119 GYR119 HIN119 HSJ119 ICF119 IMB119 IVX119 JFT119 JPP119 JZL119 KJH119 KTD119 LCZ119 LMV119 LWR119 MGN119 MQJ119 NAF119 NKB119 NTX119 ODT119 ONP119 OXL119 PHH119 PRD119 QAZ119 QKV119 QUR119 REN119 ROJ119 RYF119 SIB119 SRX119 TBT119 TLP119 TVL119 UFH119 UPD119 UYZ119 VIV119 VSR119 WCN119 WMJ119 WWF119 JV119 TR119 ADN119 ANJ119 AXF119 BHB119 BQX119 CAT119 CKP119 CUL119 DEH119 DOD119 DXZ119 EHV119 ERR119 FBN119 FLJ119 FVF119 GFB119 GOX119 GYT119 HIP119 HSL119 ICH119 IMD119 IVZ119 JFV119 JPR119 JZN119 KJJ119 KTF119 LDB119 LMX119 LWT119 MGP119 MQL119 NAH119 NKD119 NTZ119 ODV119 ONR119 OXN119 PHJ119 PRF119 QBB119 QKX119 QUT119 REP119 ROL119 RYH119 SID119 SRZ119 TBV119 TLR119 TVN119 UFJ119 UPF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JO243 S243 WWC243 WMG243 WCK243 VSO243 VIS243 UYW243 UPA243 UFE243 TVI243 TLM243 TBQ243 SRU243 SHY243 RYC243 ROG243 REK243 QUO243 QKS243 QAW243 PRA243 PHE243 OXI243 ONM243 ODQ243 NTU243 NJY243 NAC243 MQG243 MGK243 LWO243 LMS243 LCW243 KTA243 KJE243 JZI243 JPM243 JFQ243 IVU243 ILY243 ICC243 HSG243 HIK243 GYO243 GOS243 GEW243 FVA243 FLE243 FBI243 ERM243 EHQ243 DXU243 DNY243 DEC243 CUG243 CKK243 CAO243 BQS243 BGW243 AXA243 ANE243 ADI243 TM243 TK243 JQ243 WWA243 WME243 WCI243 VSM243 VIQ243 UYU243 UOY243 UFC243 TVG243 TLK243 TBO243 SRS243 SHW243 RYA243 ROE243 REI243 QUM243 QKQ243 QAU243 PQY243 PHC243 OXG243 ONK243 ODO243 NTS243 NJW243 NAA243 MQE243 MGI243 LWM243 LMQ243 LCU243 KSY243 KJC243 JZG243 JPK243 JFO243 IVS243 ILW243 ICA243 HSE243 HII243 GYM243 GOQ243 GEU243 FUY243 FLC243 FBG243 ERK243 EHO243 DXS243 DNW243 DEA243 CUE243 CKI243 CAM243 BQQ243 BGU243 AWY243 ANC243 ADG243 U243 S9:S10 S15:S16 U55 Z119 Z109 U166 V182 U91:U92 WWF109:WWF110 WMJ109:WMJ110 WCN109:WCN110 VSR109:VSR110 VIV109:VIV110 UYZ109:UYZ110 UPD109:UPD110 UFH109:UFH110 TVL109:TVL110 TLP109:TLP110 TBT109:TBT110 SRX109:SRX110 SIB109:SIB110 RYF109:RYF110 ROJ109:ROJ110 REN109:REN110 QUR109:QUR110 QKV109:QKV110 QAZ109:QAZ110 PRD109:PRD110 PHH109:PHH110 OXL109:OXL110 ONP109:ONP110 ODT109:ODT110 NTX109:NTX110 NKB109:NKB110 NAF109:NAF110 MQJ109:MQJ110 MGN109:MGN110 LWR109:LWR110 LMV109:LMV110 LCZ109:LCZ110 KTD109:KTD110 KJH109:KJH110 JZL109:JZL110 JPP109:JPP110 JFT109:JFT110 IVX109:IVX110 IMB109:IMB110 ICF109:ICF110 HSJ109:HSJ110 HIN109:HIN110 GYR109:GYR110 GOV109:GOV110 GEZ109:GEZ110 FVD109:FVD110 FLH109:FLH110 FBL109:FBL110 ERP109:ERP110 EHT109:EHT110 DXX109:DXX110 DOB109:DOB110 DEF109:DEF110 CUJ109:CUJ110 CKN109:CKN110 CAR109:CAR110 BQV109:BQV110 BGZ109:BGZ110 AXD109:AXD110 ANH109:ANH110 ADL109:ADL110 TP109:TP110 JT109:JT110 X109:X11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K119 WMF130:WMF131 WWB130:WWB131 WMF148:WMF149 WWB148:WWB149 WMD91:WMD92 WVZ91:WVZ92 WMF37 WMF73 WWB37 WWB73 WMK109 WWG109 WMF55 I291 WWG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JS109 TO109 ADK109 ANG109 AXC109 BGY109 BQU109 CAQ109 CKM109 CUI109 DEE109 DOA109 DXW109 EHS109 ERO109 FBK109 FLG109 FVC109 GEY109 GOU109 GYQ109 HIM109 HSI109 ICE109 IMA109 IVW109 JFS109 JPO109 JZK109 KJG109 KTC109 LCY109 LMU109 LWQ109 MGM109 MQI109 NAE109 NKA109 NTW109 ODS109 ONO109 OXK109 PHG109 PRC109 QAY109 QKU109 QUQ109 REM109 ROI109 RYE109 SIA109 SRW109 TBS109 TLO109 TVK109 UFG109 UPC109 UYY109 VIU109 VSQ109 WCM109 WMI109 WWE109 Y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JS119 TO119 ADK119 ANG119 AXC119 BGY119 BQU119 CAQ119 CKM119 CUI119 DEE119 DOA119 DXW119 EHS119 ERO119 FBK119 FLG119 FVC119 GEY119 GOU119 GYQ119 HIM119 HSI119 ICE119 IMA119 IVW119 JFS119 JPO119 JZK119 KJG119 KTC119 LCY119 LMU119 LWQ119 MGM119 MQI119 NAE119 NKA119 NTW119 ODS119 ONO119 OXK119 PHG119 PRC119 QAY119 QKU119 QUQ119 REM119 ROI119 RYE119 SIA119 SRW119 TBS119 TLO119 TVK119 UFG119 UPC119 UYY119 VIU119 VSQ119 WCM119 WMI119 WWE119 Y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AWZ243 AND243 ADH243 TL243 JP243 T243 WVZ243 WMD243 WCH243 VSL243 VIP243 UYT243 UOX243 UFB243 TVF243 TLJ243 TBN243 SRR243 SHV243 RXZ243 ROD243 REH243 QUL243 QKP243 QAT243 PQX243 PHB243 OXF243 ONJ243 ODN243 NTR243 NJV243 MZZ243 MQD243 MGH243 LWL243 LMP243 LCT243 KSX243 KJB243 JZF243 JPJ243 JFN243 IVR243 ILV243 IBZ243 HSD243 HIH243 GYL243 GOP243 GET243 FUX243 FLB243 FBF243 ERJ243 EHN243 DXR243 DNV243 DDZ243 CUD243 CKH243 CAL243 BQP243 BGT243 AWX243 ANB243 ADF243 TJ243 JN243"/>
    <dataValidation allowBlank="1" promptTitle="checkPeriodRange" sqref="WWD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JR109 TN109 ADJ109 ANF109 AXB109 BGX109 BQT109 CAP109 CKL109 CUH109 DED109 DNZ109 DXV109 EHR109 ERN109 FBJ109 FLF109 FVB109 GEX109 GOT109 GYP109 HIL109 HSH109 ICD109 ILZ109 IVV109 JFR109 JPN109 JZJ109 KJF109 KTB109 LCX109 LMT109 LWP109 MGL109 MQH109 NAD109 NJZ109 NTV109 ODR109 ONN109 OXJ109 PHF109 PRB109 QAX109 QKT109 QUP109 REL109 ROH109 RYD109 SHZ109 SRV109 TBR109 TLN109 TVJ109 UFF109 UPB109 UYX109 VIT109 VSP109 WCL109 WMH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D119 V119 JR119 TN119 ADJ119 ANF119 AXB119 BGX119 BQT119 CAP119 CKL119 CUH119 DED119 DNZ119 DXV119 EHR119 ERN119 FBJ119 FLF119 FVB119 GEX119 GOT119 GYP119 HIL119 HSH119 ICD119 ILZ119 IVV119 JFR119 JPN119 JZJ119 KJF119 KTB119 LCX119 LMT119 LWP119 MGL119 MQH119 NAD119 NJZ119 NTV119 ODR119 ONN119 OXJ119 PHF119 PRB119 QAX119 QKT119 QUP119 REL119 ROH119 RYD119 SHZ119 SRV119 TBR119 TLN119 TVJ119 UFF119 UPB119 UYX119 VIT119 VSP119 WCL119 WMH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M244 TI244 ADE244 ANA244 AWW244 BGS244 BQO244 CAK244 CKG244 CUC244 DDY244 DNU244 DXQ244 EHM244 ERI244 FBE244 FLA244 FUW244 GES244 GOO244 GYK244 HIG244 HSC244 IBY244 ILU244 IVQ244 JFM244 JPI244 JZE244 KJA244 KSW244 LCS244 LMO244 LWK244 MGG244 MQC244 MZY244 NJU244 NTQ244 ODM244 ONI244 OXE244 PHA244 PQW244 QAS244 QKO244 QUK244 REG244 ROC244 RXY244 SHU244 SRQ244 TBM244 TLI244 TVE244 UFA244 UOW244 UYS244 VIO244 VSK244 WCG244 WMC244 WVY244"/>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2:WCL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2:VSP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Q242:UYX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M242:VIT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EY242:UFF242 WVW242:WWD242 WMA242:WMH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OU242:UPB242 JK242:JR242 TG242:TN242 ADC242:ADJ242 AMY242:ANF242 AWU242:AXB242 BGQ242:BGX242 BQM242:BQT242 CAI242:CAP242 CKE242:CKL242 CUA242:CUH242 DDW242:DED242 DNS242:DNZ242 DXO242:DXV242 EHK242:EHR242 ERG242:ERN242 FBC242:FBJ242 FKY242:FLF242 FUU242:FVB242 GEQ242:GEX242 GOM242:GOT242 GYI242:GYP242 HIE242:HIL242 HSA242:HSH242 IBW242:ICD242 ILS242:ILZ242 IVO242:IVV242 JFK242:JFR242 JPG242:JPN242 JZC242:JZJ242 KIY242:KJF242 KSU242:KTB242 LCQ242:LCX242 LMM242:LMT242 LWI242:LWP242 MGE242:MGL242 MQA242:MQH242 MZW242:NAD242 NJS242:NJZ242 NTO242:NTV242 ODK242:ODR242 ONG242:ONN242 OXC242:OXJ242 PGY242:PHF242 PQU242:PRB242 QAQ242:QAX242 QKM242:QKT242 QUI242:QUP242 REE242:REL242 ROA242:ROH242 RXW242:RYD242 SHS242:SHZ242 SRO242:SRV242 TBK242:TBR242 TLG242:TLN242 TVC242:TVJ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K241 TG241 ADC241 AMY241 AWU241 BGQ241 BQM241 CAI241 CKE241 CUA241 DDW241 DNS241 DXO241 EHK241 ERG241 FBC241 FKY241 FUU241 GEQ241 GOM241 GYI241 HIE241 HSA241 IBW241 ILS241 IVO241 JFK241 JPG241 JZC241 KIY241 KSU241 LCQ241 LMM241 LWI241 MGE241 MQA241 MZW241 NJS241 NTO241 ODK241 ONG241 OXC241 PGY241 PQU241 QAQ241 QKM241 QUI241 REE241 ROA241 RXW241 SHS241 SRO241 TBK241 TLG241 TVC241 UEY241 UOU241 UYQ241 VIM241 VSI241 WCE241 WMA241 WVW241">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0 JI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VU243 WLY243 WCC243 VSG243 VIK243 UYO243 UOS243 UEW243 TVA243 TLE243 TBI243 SRM243 SHQ243 RXU243 RNY243 REC243 QUG243 QKK243 QAO243 PQS243 PGW243 OXA243 ONE243 ODI243 NTM243 NJQ243 MZU243 MPY243 MGC243 LWG243 LMK243 LCO243 KSS243 KIW243 JZA243 JPE243 JFI243 IVM243 ILQ243 IBU243 HRY243 HIC243 GYG243 GOK243 GEO243 FUS243 FKW243 FBA243 ERE243 EHI243 DXM243 DNQ243 DDU243 CTY243 CKC243 CAG243 BQK243 BGO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4:JX114 TD114:TT114 ACZ114:ADP114 AMV114:ANL114 AWR114:AXH114 BGN114:BHD114 BQJ114:BQZ114 CAF114:CAV114 CKB114:CKR114 CTX114:CUN114 DDT114:DEJ114 DNP114:DOF114 DXL114:DYB114 EHH114:EHX114 ERD114:ERT114 FAZ114:FBP114 FKV114:FLL114 FUR114:FVH114 GEN114:GFD114 GOJ114:GOZ114 GYF114:GYV114 HIB114:HIR114 HRX114:HSN114 IBT114:ICJ114 ILP114:IMF114 IVL114:IWB114 JFH114:JFX114 JPD114:JPT114 JYZ114:JZP114 KIV114:KJL114 KSR114:KTH114 LCN114:LDD114 LMJ114:LMZ114 LWF114:LWV114 MGB114:MGR114 MPX114:MQN114 MZT114:NAJ114 NJP114:NKF114 NTL114:NUB114 ODH114:ODX114 OND114:ONT114 OWZ114:OXP114 PGV114:PHL114 PQR114:PRH114 QAN114:QBD114 QKJ114:QKZ114 QUF114:QUV114 REB114:RER114 RNX114:RON114 RXT114:RYJ114 SHP114:SIF114 SRL114:SSB114 TBH114:TBX114 TLD114:TLT114 TUZ114:TVP114 UEV114:UFL114 UOR114:UPH114 UYN114:UZD114 VIJ114:VIZ114 VSF114:VSV114 WCB114:WCR114 WLX114:WMN114 WVT114:WWJ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AMV245:ANG252 MPX245:MQI252 GOJ245:GOU252 MZT245:NAE252 DNP245:DOA252 NJP245:NKA252 GYF245:GYQ252 NTL245:NTW252 CAF245:CAQ252 ODH245:ODS252 HIB245:HIM252 OND245:ONO252 DXL245:DXW252 OWZ245:OXK252 HRX245:HSI252 PGV245:PHG252 BGN245:BGY252 PQR245:PRC252 IBT245:ICE252 QAN245:QAY252 EHH245:EHS252 QKJ245:QKU252 ILP245:IMA252 QUF245:QUQ252 CKB245:CKM252 REB245:REM252 IVL245:IVW252 RNX245:ROI252 ERD245:ERO252 RXT245:RYE252 JFH245:JFS252 SHP245:SIA252 AWR245:AXC252 SRL245:SRW252 JPD245:JPO252 TBH245:TBS252 FAZ245:FBK252 TLD245:TLO252 JYZ245:JZK252 TUZ245:TVK252 CTX245:CUI252 UEV245:UFG252 KIV245:KJG252 UOR245:UPC252 FKV245:FLG252 UYN245:UYY252 KSR245:KTC252 VIJ245:VIU252 BQJ245:BQU252 VSF245:VSQ252 LCN245:LCY252 WCB245:WCM252 FUR245:FVC252 WLX245:WMI252 LMJ245:LMU252 WVT245:WWE252 DDT245:DEE252 TD245:TO252 LWF245:LWQ252 JH245:JS252 GEN245:GEY252 ACZ245:ADK252 MGB245:MGM252 L245:V245 L246:W251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9 M119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formula1>900</formula1>
    </dataValidation>
    <dataValidation type="list" allowBlank="1" showInputMessage="1" errorTitle="Ошибка" error="Выберите значение из списка" prompt="Выберите значение из списка" sqref="WLY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H115:JX118 TD115:TT118 ACZ115:ADP118 AMV115:ANL118 AWR115:AXH118 BGN115:BHD118 BQJ115:BQZ118 CAF115:CAV118 CKB115:CKR118 CTX115:CUN118 DDT115:DEJ118 DNP115:DOF118 DXL115:DYB118 EHH115:EHX118 ERD115:ERT118 FAZ115:FBP118 FKV115:FLL118 FUR115:FVH118 GEN115:GFD118 GOJ115:GOZ118 GYF115:GYV118 HIB115:HIR118 HRX115:HSN118 IBT115:ICJ118 ILP115:IMF118 IVL115:IWB118 JFH115:JFX118 JPD115:JPT118 JYZ115:JZP118 KIV115:KJL118 KSR115:KTH118 LCN115:LDD118 LMJ115:LMZ118 LWF115:LWV118 MGB115:MGR118 MPX115:MQN118 MZT115:NAJ118 NJP115:NKF118 NTL115:NUB118 ODH115:ODX118 OND115:ONT118 OWZ115:OXP118 PGV115:PHL118 PQR115:PRH118 QAN115:QBD118 QKJ115:QKZ118 QUF115:QUV118 REB115:RER118 RNX115:RON118 RXT115:RYJ118 SHP115:SIF118 SRL115:SSB118 TBH115:TBX118 TLD115:TLT118 TUZ115:TVP118 UEV115:UFL118 UOR115:UPH118 UYN115:UZD118 VIJ115:VIZ118 VSF115:VSV118 WCB115:WCR118 WLX115:WMN118 WVT115:WWJ118 JH111:JX113 TD111:TT113 ACZ111:ADP113 AMV111:ANL113 AWR111:AXH113 BGN111:BHD113 BQJ111:BQZ113 CAF111:CAV113 CKB111:CKR113 CTX111:CUN113 DDT111:DEJ113 DNP111:DOF113 DXL111:DYB113 EHH111:EHX113 ERD111:ERT113 FAZ111:FBP113 FKV111:FLL113 FUR111:FVH113 GEN111:GFD113 GOJ111:GOZ113 GYF111:GYV113 HIB111:HIR113 HRX111:HSN113 IBT111:ICJ113 ILP111:IMF113 IVL111:IWB113 JFH111:JFX113 JPD111:JPT113 JYZ111:JZP113 KIV111:KJL113 KSR111:KTH113 LCN111:LDD113 LMJ111:LMZ113 LWF111:LWV113 MGB111:MGR113 MPX111:MQN113 MZT111:NAJ113 NJP111:NKF113 NTL111:NUB113 ODH111:ODX113 OND111:ONT113 OWZ111:OXP113 PGV111:PHL113 PQR111:PRH113 QAN111:QBD113 QKJ111:QKZ113 QUF111:QUV113 REB111:RER113 RNX111:RON113 RXT111:RYJ113 SHP111:SIF113 SRL111:SSB113 TBH111:TBX113 TLD111:TLT113 TUZ111:TVP113 UEV111:UFL113 UOR111:UPH113 UYN111:UZD113 VIJ111:VIZ113 VSF111:VSV113 WCB111:WCR113 WLX111:WMN113 WVT111:WWJ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242:V242 O165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sheetPr codeName="TEHSHEET">
    <tabColor indexed="47"/>
  </sheetPr>
  <dimension ref="A1:BC87"/>
  <sheetViews>
    <sheetView showGridLines="0" workbookViewId="0"/>
  </sheetViews>
  <sheetFormatPr defaultRowHeight="15"/>
  <cols>
    <col min="1" max="1" width="32.5703125" customWidth="1"/>
    <col min="4" max="6" width="26.5703125" customWidth="1"/>
    <col min="7" max="7" width="31.42578125" customWidth="1"/>
    <col min="8" max="8" width="40.85546875" customWidth="1"/>
    <col min="9" max="9" width="14.5703125" customWidth="1"/>
    <col min="10" max="10" width="26.85546875" customWidth="1"/>
    <col min="11" max="11" width="50" customWidth="1"/>
    <col min="12" max="13" width="10.7109375" customWidth="1"/>
    <col min="14" max="14" width="55.140625" customWidth="1"/>
    <col min="15" max="15" width="31.85546875" customWidth="1"/>
    <col min="16" max="16" width="23.85546875" customWidth="1"/>
    <col min="17" max="17" width="46.5703125" customWidth="1"/>
    <col min="18" max="18" width="24" bestFit="1" customWidth="1"/>
    <col min="19" max="19" width="20.5703125" customWidth="1"/>
    <col min="20" max="20" width="22" customWidth="1"/>
    <col min="21" max="22" width="26.42578125" customWidth="1"/>
    <col min="23" max="23" width="8.28515625" hidden="1" customWidth="1"/>
    <col min="24" max="24" width="59.7109375" customWidth="1"/>
    <col min="25" max="25" width="49.140625" customWidth="1"/>
    <col min="26" max="26" width="11.140625" customWidth="1"/>
    <col min="27" max="30" width="29" customWidth="1"/>
    <col min="32" max="32" width="34.7109375" customWidth="1"/>
    <col min="34" max="35" width="34.42578125" customWidth="1"/>
    <col min="37" max="37" width="24.5703125" customWidth="1"/>
    <col min="39" max="39" width="26.140625" customWidth="1"/>
    <col min="40" max="40" width="1.7109375" customWidth="1"/>
    <col min="42" max="43" width="47.85546875" customWidth="1"/>
    <col min="44" max="44" width="1.7109375" customWidth="1"/>
    <col min="45" max="45" width="21.42578125" customWidth="1"/>
    <col min="46" max="46" width="1.7109375" customWidth="1"/>
    <col min="47" max="47" width="31.28515625" bestFit="1" customWidth="1"/>
    <col min="48" max="48" width="1.7109375" customWidth="1"/>
    <col min="51" max="51" width="3.7109375" customWidth="1"/>
    <col min="52" max="52" width="20" customWidth="1"/>
    <col min="53" max="53" width="42.85546875" bestFit="1" customWidth="1"/>
    <col min="54" max="54" width="3.7109375" customWidth="1"/>
    <col min="55" max="55" width="55" customWidth="1"/>
  </cols>
  <sheetData>
    <row r="1" spans="1:55" ht="43.5" customHeight="1">
      <c r="A1" t="s">
        <v>66</v>
      </c>
      <c r="B1" t="s">
        <v>361</v>
      </c>
      <c r="C1" t="s">
        <v>85</v>
      </c>
      <c r="D1" t="s">
        <v>82</v>
      </c>
      <c r="E1" t="s">
        <v>184</v>
      </c>
      <c r="F1" t="s">
        <v>224</v>
      </c>
      <c r="G1" t="s">
        <v>201</v>
      </c>
      <c r="H1" t="s">
        <v>205</v>
      </c>
      <c r="I1" t="s">
        <v>223</v>
      </c>
      <c r="J1" t="s">
        <v>240</v>
      </c>
      <c r="K1" t="s">
        <v>244</v>
      </c>
      <c r="N1" t="s">
        <v>280</v>
      </c>
      <c r="O1" t="s">
        <v>271</v>
      </c>
      <c r="P1" t="s">
        <v>295</v>
      </c>
      <c r="Q1" t="s">
        <v>339</v>
      </c>
      <c r="R1" t="s">
        <v>21</v>
      </c>
      <c r="S1" t="s">
        <v>29</v>
      </c>
      <c r="T1" t="s">
        <v>35</v>
      </c>
      <c r="U1" t="s">
        <v>40</v>
      </c>
      <c r="W1" t="s">
        <v>324</v>
      </c>
      <c r="X1" t="s">
        <v>293</v>
      </c>
      <c r="Y1" t="s">
        <v>307</v>
      </c>
      <c r="AA1" t="s">
        <v>362</v>
      </c>
      <c r="AC1" t="s">
        <v>363</v>
      </c>
      <c r="AF1" t="s">
        <v>336</v>
      </c>
      <c r="AH1" t="s">
        <v>337</v>
      </c>
      <c r="AI1" t="s">
        <v>338</v>
      </c>
      <c r="AK1" t="s">
        <v>353</v>
      </c>
      <c r="AM1" t="s">
        <v>354</v>
      </c>
      <c r="AP1" t="s">
        <v>370</v>
      </c>
      <c r="AQ1" t="s">
        <v>369</v>
      </c>
      <c r="AS1" t="s">
        <v>375</v>
      </c>
      <c r="AU1" t="s">
        <v>383</v>
      </c>
      <c r="AW1" t="s">
        <v>545</v>
      </c>
      <c r="AX1" t="s">
        <v>546</v>
      </c>
      <c r="AZ1" s="1" t="s">
        <v>579</v>
      </c>
      <c r="BA1" s="1"/>
      <c r="BC1" t="s">
        <v>721</v>
      </c>
    </row>
    <row r="2" spans="1:55">
      <c r="A2" t="s">
        <v>100</v>
      </c>
      <c r="B2">
        <v>2000</v>
      </c>
      <c r="C2">
        <v>2013</v>
      </c>
      <c r="D2" t="s">
        <v>83</v>
      </c>
      <c r="E2" t="s">
        <v>185</v>
      </c>
      <c r="F2" t="s">
        <v>225</v>
      </c>
      <c r="G2" t="s">
        <v>199</v>
      </c>
      <c r="H2" t="s">
        <v>203</v>
      </c>
      <c r="I2" t="s">
        <v>92</v>
      </c>
      <c r="J2" t="s">
        <v>241</v>
      </c>
      <c r="K2" t="s">
        <v>245</v>
      </c>
      <c r="L2" t="s">
        <v>245</v>
      </c>
      <c r="M2">
        <v>1</v>
      </c>
      <c r="N2" t="s">
        <v>284</v>
      </c>
      <c r="O2" t="s">
        <v>640</v>
      </c>
      <c r="P2" t="s">
        <v>41</v>
      </c>
      <c r="Q2" t="s">
        <v>3</v>
      </c>
      <c r="R2" t="s">
        <v>24</v>
      </c>
      <c r="S2" t="s">
        <v>26</v>
      </c>
      <c r="T2" t="s">
        <v>30</v>
      </c>
      <c r="U2" t="s">
        <v>36</v>
      </c>
      <c r="V2">
        <v>1</v>
      </c>
      <c r="X2" t="s">
        <v>610</v>
      </c>
      <c r="Y2" t="s">
        <v>635</v>
      </c>
      <c r="AA2" t="s">
        <v>714</v>
      </c>
      <c r="AB2" t="s">
        <v>714</v>
      </c>
      <c r="AC2" t="s">
        <v>309</v>
      </c>
      <c r="AD2" t="s">
        <v>309</v>
      </c>
      <c r="AF2" t="s">
        <v>36</v>
      </c>
      <c r="AH2" t="s">
        <v>341</v>
      </c>
      <c r="AI2" t="s">
        <v>341</v>
      </c>
      <c r="AK2" t="s">
        <v>345</v>
      </c>
      <c r="AM2" t="s">
        <v>355</v>
      </c>
      <c r="AP2" s="4" t="s">
        <v>610</v>
      </c>
      <c r="AQ2" t="s">
        <v>758</v>
      </c>
      <c r="AS2" t="s">
        <v>373</v>
      </c>
      <c r="AU2" t="s">
        <v>376</v>
      </c>
      <c r="AW2" t="s">
        <v>547</v>
      </c>
      <c r="AX2" t="s">
        <v>547</v>
      </c>
      <c r="AZ2" t="s">
        <v>580</v>
      </c>
      <c r="BA2" t="s">
        <v>581</v>
      </c>
      <c r="BC2" t="s">
        <v>722</v>
      </c>
    </row>
    <row r="3" spans="1:55">
      <c r="A3" t="s">
        <v>101</v>
      </c>
      <c r="B3">
        <v>2001</v>
      </c>
      <c r="C3">
        <v>2014</v>
      </c>
      <c r="D3" t="s">
        <v>84</v>
      </c>
      <c r="E3" t="s">
        <v>186</v>
      </c>
      <c r="F3" t="s">
        <v>226</v>
      </c>
      <c r="G3" t="s">
        <v>200</v>
      </c>
      <c r="H3" t="s">
        <v>204</v>
      </c>
      <c r="I3" t="s">
        <v>48</v>
      </c>
      <c r="J3" t="s">
        <v>281</v>
      </c>
      <c r="K3" t="s">
        <v>247</v>
      </c>
      <c r="L3" t="s">
        <v>247</v>
      </c>
      <c r="M3">
        <v>2</v>
      </c>
      <c r="N3" t="s">
        <v>258</v>
      </c>
      <c r="O3" t="s">
        <v>641</v>
      </c>
      <c r="P3" t="s">
        <v>42</v>
      </c>
      <c r="Q3" t="s">
        <v>300</v>
      </c>
      <c r="R3" t="s">
        <v>302</v>
      </c>
      <c r="S3" t="s">
        <v>27</v>
      </c>
      <c r="T3" t="s">
        <v>31</v>
      </c>
      <c r="U3" t="s">
        <v>37</v>
      </c>
      <c r="V3">
        <v>2</v>
      </c>
      <c r="X3" t="s">
        <v>767</v>
      </c>
      <c r="Y3" t="s">
        <v>635</v>
      </c>
      <c r="AA3" t="s">
        <v>715</v>
      </c>
      <c r="AB3" t="s">
        <v>715</v>
      </c>
      <c r="AC3" t="s">
        <v>310</v>
      </c>
      <c r="AD3" t="s">
        <v>310</v>
      </c>
      <c r="AF3" t="s">
        <v>37</v>
      </c>
      <c r="AH3" t="s">
        <v>364</v>
      </c>
      <c r="AI3" t="s">
        <v>343</v>
      </c>
      <c r="AK3" t="s">
        <v>346</v>
      </c>
      <c r="AM3" t="s">
        <v>356</v>
      </c>
      <c r="AP3" s="4" t="s">
        <v>768</v>
      </c>
      <c r="AQ3" t="s">
        <v>613</v>
      </c>
      <c r="AS3" t="s">
        <v>374</v>
      </c>
      <c r="AU3" t="s">
        <v>377</v>
      </c>
      <c r="AW3" t="s">
        <v>548</v>
      </c>
      <c r="AX3" t="s">
        <v>548</v>
      </c>
      <c r="AZ3" t="s">
        <v>651</v>
      </c>
      <c r="BA3" t="s">
        <v>650</v>
      </c>
      <c r="BC3" t="s">
        <v>723</v>
      </c>
    </row>
    <row r="4" spans="1:55">
      <c r="A4" t="s">
        <v>102</v>
      </c>
      <c r="B4">
        <v>2002</v>
      </c>
      <c r="C4">
        <v>2015</v>
      </c>
      <c r="E4" t="s">
        <v>187</v>
      </c>
      <c r="F4" t="s">
        <v>227</v>
      </c>
      <c r="H4" t="s">
        <v>2</v>
      </c>
      <c r="I4" t="s">
        <v>49</v>
      </c>
      <c r="J4" t="s">
        <v>282</v>
      </c>
      <c r="K4" t="s">
        <v>248</v>
      </c>
      <c r="L4" t="s">
        <v>248</v>
      </c>
      <c r="M4">
        <v>3</v>
      </c>
      <c r="N4" t="s">
        <v>285</v>
      </c>
      <c r="O4" t="s">
        <v>642</v>
      </c>
      <c r="Q4" t="s">
        <v>23</v>
      </c>
      <c r="R4" t="s">
        <v>770</v>
      </c>
      <c r="S4" t="s">
        <v>28</v>
      </c>
      <c r="T4" t="s">
        <v>32</v>
      </c>
      <c r="U4" t="s">
        <v>38</v>
      </c>
      <c r="V4">
        <v>3</v>
      </c>
      <c r="X4" t="s">
        <v>758</v>
      </c>
      <c r="Y4" t="s">
        <v>635</v>
      </c>
      <c r="AC4" t="s">
        <v>311</v>
      </c>
      <c r="AD4" t="s">
        <v>311</v>
      </c>
      <c r="AF4" t="s">
        <v>38</v>
      </c>
      <c r="AH4" t="s">
        <v>367</v>
      </c>
      <c r="AK4" t="s">
        <v>347</v>
      </c>
      <c r="AM4" t="s">
        <v>357</v>
      </c>
      <c r="AP4" s="4" t="s">
        <v>767</v>
      </c>
      <c r="AQ4" t="s">
        <v>614</v>
      </c>
      <c r="AS4" t="s">
        <v>344</v>
      </c>
      <c r="AU4" t="s">
        <v>378</v>
      </c>
      <c r="AW4" t="s">
        <v>549</v>
      </c>
      <c r="AX4" t="s">
        <v>549</v>
      </c>
      <c r="AZ4" t="s">
        <v>661</v>
      </c>
      <c r="BA4" t="s">
        <v>660</v>
      </c>
      <c r="BC4" t="s">
        <v>724</v>
      </c>
    </row>
    <row r="5" spans="1:55">
      <c r="A5" t="s">
        <v>103</v>
      </c>
      <c r="B5">
        <v>2003</v>
      </c>
      <c r="C5">
        <v>2016</v>
      </c>
      <c r="E5" t="s">
        <v>188</v>
      </c>
      <c r="F5" t="s">
        <v>228</v>
      </c>
      <c r="I5" t="s">
        <v>50</v>
      </c>
      <c r="K5" t="s">
        <v>246</v>
      </c>
      <c r="L5" t="s">
        <v>246</v>
      </c>
      <c r="M5">
        <v>4</v>
      </c>
      <c r="N5" t="s">
        <v>286</v>
      </c>
      <c r="O5" t="s">
        <v>643</v>
      </c>
      <c r="Q5" t="s">
        <v>301</v>
      </c>
      <c r="R5" t="s">
        <v>303</v>
      </c>
      <c r="T5" t="s">
        <v>33</v>
      </c>
      <c r="U5" t="s">
        <v>39</v>
      </c>
      <c r="V5">
        <v>4</v>
      </c>
      <c r="X5" t="s">
        <v>611</v>
      </c>
      <c r="Y5" t="s">
        <v>659</v>
      </c>
      <c r="Z5">
        <v>1</v>
      </c>
      <c r="AF5" t="s">
        <v>326</v>
      </c>
      <c r="AH5" t="s">
        <v>365</v>
      </c>
      <c r="AK5" t="s">
        <v>348</v>
      </c>
      <c r="AM5" t="s">
        <v>358</v>
      </c>
      <c r="AP5" s="4" t="s">
        <v>611</v>
      </c>
      <c r="AQ5" t="s">
        <v>617</v>
      </c>
      <c r="AU5" t="s">
        <v>379</v>
      </c>
      <c r="AW5" t="s">
        <v>550</v>
      </c>
      <c r="AX5" t="s">
        <v>550</v>
      </c>
      <c r="AZ5" t="s">
        <v>662</v>
      </c>
      <c r="BA5" t="s">
        <v>667</v>
      </c>
      <c r="BC5" t="s">
        <v>725</v>
      </c>
    </row>
    <row r="6" spans="1:55">
      <c r="A6" t="s">
        <v>104</v>
      </c>
      <c r="B6">
        <v>2004</v>
      </c>
      <c r="C6">
        <v>2017</v>
      </c>
      <c r="E6" t="s">
        <v>189</v>
      </c>
      <c r="G6" t="s">
        <v>290</v>
      </c>
      <c r="H6" t="s">
        <v>257</v>
      </c>
      <c r="I6" t="s">
        <v>67</v>
      </c>
      <c r="J6" t="s">
        <v>263</v>
      </c>
      <c r="N6" t="s">
        <v>287</v>
      </c>
      <c r="O6" t="s">
        <v>644</v>
      </c>
      <c r="R6" t="s">
        <v>3</v>
      </c>
      <c r="T6" t="s">
        <v>34</v>
      </c>
      <c r="U6" t="s">
        <v>326</v>
      </c>
      <c r="V6">
        <v>5</v>
      </c>
      <c r="X6" t="s">
        <v>612</v>
      </c>
      <c r="Y6" t="s">
        <v>668</v>
      </c>
      <c r="AH6" t="s">
        <v>366</v>
      </c>
      <c r="AK6" t="s">
        <v>349</v>
      </c>
      <c r="AM6" t="s">
        <v>359</v>
      </c>
      <c r="AP6" s="4" t="s">
        <v>612</v>
      </c>
      <c r="AQ6" t="s">
        <v>616</v>
      </c>
      <c r="AU6" t="s">
        <v>380</v>
      </c>
      <c r="AW6" t="s">
        <v>551</v>
      </c>
      <c r="AX6" t="s">
        <v>551</v>
      </c>
      <c r="AZ6" t="s">
        <v>663</v>
      </c>
      <c r="BA6" t="s">
        <v>672</v>
      </c>
    </row>
    <row r="7" spans="1:55">
      <c r="A7" t="s">
        <v>105</v>
      </c>
      <c r="B7">
        <v>2005</v>
      </c>
      <c r="E7" t="s">
        <v>190</v>
      </c>
      <c r="G7" t="s">
        <v>254</v>
      </c>
      <c r="H7" t="s">
        <v>256</v>
      </c>
      <c r="I7" t="s">
        <v>68</v>
      </c>
      <c r="J7" t="s">
        <v>283</v>
      </c>
      <c r="N7" t="s">
        <v>288</v>
      </c>
      <c r="O7" t="s">
        <v>645</v>
      </c>
      <c r="U7" t="s">
        <v>84</v>
      </c>
      <c r="V7" t="s">
        <v>68</v>
      </c>
      <c r="X7" t="s">
        <v>613</v>
      </c>
      <c r="Y7" t="s">
        <v>659</v>
      </c>
      <c r="AH7" t="s">
        <v>342</v>
      </c>
      <c r="AK7" t="s">
        <v>350</v>
      </c>
      <c r="AM7" t="s">
        <v>360</v>
      </c>
      <c r="AP7" s="4" t="s">
        <v>758</v>
      </c>
      <c r="AQ7" t="s">
        <v>615</v>
      </c>
      <c r="AU7" t="s">
        <v>381</v>
      </c>
      <c r="AW7" t="s">
        <v>552</v>
      </c>
      <c r="AX7" t="s">
        <v>552</v>
      </c>
      <c r="AZ7" t="s">
        <v>680</v>
      </c>
      <c r="BA7" t="s">
        <v>681</v>
      </c>
    </row>
    <row r="8" spans="1:55">
      <c r="A8" t="s">
        <v>106</v>
      </c>
      <c r="B8">
        <v>2006</v>
      </c>
      <c r="E8" t="s">
        <v>191</v>
      </c>
      <c r="G8" t="s">
        <v>255</v>
      </c>
      <c r="H8" t="s">
        <v>262</v>
      </c>
      <c r="I8" t="s">
        <v>182</v>
      </c>
      <c r="J8" t="s">
        <v>279</v>
      </c>
      <c r="N8" t="s">
        <v>289</v>
      </c>
      <c r="O8" t="s">
        <v>646</v>
      </c>
      <c r="V8" t="s">
        <v>182</v>
      </c>
      <c r="X8" t="s">
        <v>614</v>
      </c>
      <c r="Y8" t="s">
        <v>659</v>
      </c>
      <c r="AK8" t="s">
        <v>351</v>
      </c>
      <c r="AP8" s="4" t="s">
        <v>613</v>
      </c>
      <c r="AQ8" t="s">
        <v>767</v>
      </c>
      <c r="AU8" t="s">
        <v>382</v>
      </c>
      <c r="AW8" t="s">
        <v>553</v>
      </c>
      <c r="AX8" t="s">
        <v>553</v>
      </c>
      <c r="AZ8" t="s">
        <v>688</v>
      </c>
      <c r="BA8" t="s">
        <v>687</v>
      </c>
    </row>
    <row r="9" spans="1:55">
      <c r="A9" t="s">
        <v>107</v>
      </c>
      <c r="B9">
        <v>2007</v>
      </c>
      <c r="E9" t="s">
        <v>192</v>
      </c>
      <c r="G9" t="s">
        <v>262</v>
      </c>
      <c r="I9" t="s">
        <v>183</v>
      </c>
      <c r="O9" t="s">
        <v>647</v>
      </c>
      <c r="V9" t="s">
        <v>183</v>
      </c>
      <c r="X9" t="s">
        <v>615</v>
      </c>
      <c r="Y9" t="s">
        <v>635</v>
      </c>
      <c r="Z9">
        <v>1</v>
      </c>
      <c r="AK9" t="s">
        <v>352</v>
      </c>
      <c r="AP9" s="4" t="s">
        <v>614</v>
      </c>
      <c r="AQ9" t="s">
        <v>611</v>
      </c>
      <c r="AW9" t="s">
        <v>554</v>
      </c>
      <c r="AX9" t="s">
        <v>554</v>
      </c>
      <c r="AZ9" t="s">
        <v>765</v>
      </c>
      <c r="BA9" t="s">
        <v>600</v>
      </c>
    </row>
    <row r="10" spans="1:55">
      <c r="A10" t="s">
        <v>108</v>
      </c>
      <c r="B10">
        <v>2008</v>
      </c>
      <c r="E10" t="s">
        <v>193</v>
      </c>
      <c r="I10" t="s">
        <v>207</v>
      </c>
      <c r="O10" t="s">
        <v>648</v>
      </c>
      <c r="V10" t="s">
        <v>207</v>
      </c>
      <c r="X10" t="s">
        <v>616</v>
      </c>
      <c r="Y10" t="s">
        <v>682</v>
      </c>
      <c r="AP10" s="4" t="s">
        <v>617</v>
      </c>
      <c r="AQ10" t="s">
        <v>610</v>
      </c>
      <c r="AW10" t="s">
        <v>555</v>
      </c>
      <c r="AX10" t="s">
        <v>555</v>
      </c>
    </row>
    <row r="11" spans="1:55">
      <c r="A11" t="s">
        <v>109</v>
      </c>
      <c r="B11">
        <v>2009</v>
      </c>
      <c r="E11" t="s">
        <v>194</v>
      </c>
      <c r="I11" t="s">
        <v>208</v>
      </c>
      <c r="O11" t="s">
        <v>649</v>
      </c>
      <c r="V11" t="s">
        <v>208</v>
      </c>
      <c r="X11" t="s">
        <v>617</v>
      </c>
      <c r="Y11" t="s">
        <v>670</v>
      </c>
      <c r="AP11" s="4" t="s">
        <v>616</v>
      </c>
      <c r="AW11" t="s">
        <v>556</v>
      </c>
      <c r="AX11" t="s">
        <v>556</v>
      </c>
    </row>
    <row r="12" spans="1:55">
      <c r="A12" t="s">
        <v>64</v>
      </c>
      <c r="B12">
        <v>2010</v>
      </c>
      <c r="E12" t="s">
        <v>195</v>
      </c>
      <c r="G12" t="s">
        <v>291</v>
      </c>
      <c r="H12" t="s">
        <v>259</v>
      </c>
      <c r="I12" t="s">
        <v>209</v>
      </c>
      <c r="O12" t="s">
        <v>3</v>
      </c>
      <c r="V12" t="s">
        <v>209</v>
      </c>
      <c r="X12" t="s">
        <v>761</v>
      </c>
      <c r="Y12" t="s">
        <v>635</v>
      </c>
      <c r="AP12" s="4" t="s">
        <v>615</v>
      </c>
      <c r="AW12" t="s">
        <v>208</v>
      </c>
      <c r="AX12" t="s">
        <v>208</v>
      </c>
    </row>
    <row r="13" spans="1:55">
      <c r="A13" t="s">
        <v>110</v>
      </c>
      <c r="B13">
        <v>2011</v>
      </c>
      <c r="E13" t="s">
        <v>196</v>
      </c>
      <c r="G13" t="s">
        <v>260</v>
      </c>
      <c r="H13" t="s">
        <v>261</v>
      </c>
      <c r="I13" t="s">
        <v>210</v>
      </c>
      <c r="V13" t="s">
        <v>210</v>
      </c>
      <c r="AW13" t="s">
        <v>209</v>
      </c>
      <c r="AX13" t="s">
        <v>209</v>
      </c>
    </row>
    <row r="14" spans="1:55">
      <c r="A14" t="s">
        <v>65</v>
      </c>
      <c r="B14">
        <v>2012</v>
      </c>
      <c r="G14" t="s">
        <v>262</v>
      </c>
      <c r="H14" t="s">
        <v>262</v>
      </c>
      <c r="I14" t="s">
        <v>211</v>
      </c>
      <c r="N14" t="s">
        <v>315</v>
      </c>
      <c r="V14">
        <v>13</v>
      </c>
      <c r="X14" t="s">
        <v>768</v>
      </c>
      <c r="Y14" t="s">
        <v>635</v>
      </c>
      <c r="AW14" t="s">
        <v>210</v>
      </c>
      <c r="AX14" t="s">
        <v>210</v>
      </c>
    </row>
    <row r="15" spans="1:55">
      <c r="A15" t="s">
        <v>440</v>
      </c>
      <c r="B15">
        <v>2013</v>
      </c>
      <c r="I15" t="s">
        <v>212</v>
      </c>
      <c r="N15" t="s">
        <v>323</v>
      </c>
      <c r="AW15" t="s">
        <v>211</v>
      </c>
      <c r="AX15" t="s">
        <v>211</v>
      </c>
    </row>
    <row r="16" spans="1:55" ht="21" customHeight="1">
      <c r="A16" t="s">
        <v>111</v>
      </c>
      <c r="B16">
        <v>2014</v>
      </c>
      <c r="I16" t="s">
        <v>213</v>
      </c>
      <c r="N16" t="s">
        <v>322</v>
      </c>
      <c r="AW16" t="s">
        <v>212</v>
      </c>
      <c r="AX16" t="s">
        <v>212</v>
      </c>
    </row>
    <row r="17" spans="1:50" ht="21" customHeight="1">
      <c r="A17" t="s">
        <v>112</v>
      </c>
      <c r="B17">
        <v>2015</v>
      </c>
      <c r="I17" t="s">
        <v>214</v>
      </c>
      <c r="N17" t="s">
        <v>321</v>
      </c>
      <c r="AW17" t="s">
        <v>213</v>
      </c>
      <c r="AX17" t="s">
        <v>213</v>
      </c>
    </row>
    <row r="18" spans="1:50" ht="21" customHeight="1">
      <c r="A18" t="s">
        <v>113</v>
      </c>
      <c r="B18">
        <v>2016</v>
      </c>
      <c r="I18" t="s">
        <v>215</v>
      </c>
      <c r="N18" t="s">
        <v>320</v>
      </c>
      <c r="AW18" t="s">
        <v>214</v>
      </c>
      <c r="AX18" t="s">
        <v>214</v>
      </c>
    </row>
    <row r="19" spans="1:50" ht="21" customHeight="1">
      <c r="A19" t="s">
        <v>114</v>
      </c>
      <c r="B19">
        <v>2017</v>
      </c>
      <c r="I19" t="s">
        <v>216</v>
      </c>
      <c r="N19" t="s">
        <v>319</v>
      </c>
      <c r="AW19" t="s">
        <v>215</v>
      </c>
      <c r="AX19" t="s">
        <v>215</v>
      </c>
    </row>
    <row r="20" spans="1:50" ht="21" customHeight="1">
      <c r="A20" t="s">
        <v>115</v>
      </c>
      <c r="B20">
        <v>2018</v>
      </c>
      <c r="I20" t="s">
        <v>217</v>
      </c>
      <c r="N20" t="s">
        <v>318</v>
      </c>
      <c r="AW20" t="s">
        <v>216</v>
      </c>
      <c r="AX20" t="s">
        <v>216</v>
      </c>
    </row>
    <row r="21" spans="1:50" ht="21" customHeight="1">
      <c r="A21" t="s">
        <v>116</v>
      </c>
      <c r="B21">
        <v>2019</v>
      </c>
      <c r="I21" t="s">
        <v>218</v>
      </c>
      <c r="N21" t="s">
        <v>317</v>
      </c>
      <c r="AW21" t="s">
        <v>217</v>
      </c>
      <c r="AX21" t="s">
        <v>217</v>
      </c>
    </row>
    <row r="22" spans="1:50" ht="21" customHeight="1">
      <c r="A22" t="s">
        <v>117</v>
      </c>
      <c r="B22">
        <v>2020</v>
      </c>
      <c r="N22" t="s">
        <v>316</v>
      </c>
      <c r="AW22" t="s">
        <v>218</v>
      </c>
      <c r="AX22" t="s">
        <v>218</v>
      </c>
    </row>
    <row r="23" spans="1:50" ht="21" customHeight="1">
      <c r="A23" t="s">
        <v>118</v>
      </c>
      <c r="B23">
        <v>2021</v>
      </c>
      <c r="AW23" t="s">
        <v>557</v>
      </c>
      <c r="AX23" t="s">
        <v>557</v>
      </c>
    </row>
    <row r="24" spans="1:50" ht="21" customHeight="1">
      <c r="A24" t="s">
        <v>119</v>
      </c>
      <c r="B24">
        <v>2022</v>
      </c>
      <c r="AW24" t="s">
        <v>558</v>
      </c>
      <c r="AX24" t="s">
        <v>558</v>
      </c>
    </row>
    <row r="25" spans="1:50">
      <c r="A25" t="s">
        <v>120</v>
      </c>
      <c r="B25">
        <v>2023</v>
      </c>
      <c r="AW25" t="s">
        <v>559</v>
      </c>
      <c r="AX25" t="s">
        <v>559</v>
      </c>
    </row>
    <row r="26" spans="1:50">
      <c r="A26" t="s">
        <v>121</v>
      </c>
      <c r="B26">
        <v>2024</v>
      </c>
      <c r="AX26" t="s">
        <v>560</v>
      </c>
    </row>
    <row r="27" spans="1:50">
      <c r="A27" t="s">
        <v>122</v>
      </c>
      <c r="B27">
        <v>2025</v>
      </c>
      <c r="AX27" t="s">
        <v>561</v>
      </c>
    </row>
    <row r="28" spans="1:50">
      <c r="A28" t="s">
        <v>123</v>
      </c>
      <c r="H28" t="s">
        <v>407</v>
      </c>
      <c r="AX28" t="s">
        <v>562</v>
      </c>
    </row>
    <row r="29" spans="1:50">
      <c r="A29" t="s">
        <v>124</v>
      </c>
      <c r="D29" t="s">
        <v>408</v>
      </c>
      <c r="E29" t="str">
        <f>IF(periodStart = "","", periodStart)</f>
        <v>01.12.2022</v>
      </c>
      <c r="F29" t="str">
        <f>IF(periodEnd = "","", periodEnd)</f>
        <v>31.12.2023</v>
      </c>
      <c r="H29" t="s">
        <v>1701</v>
      </c>
      <c r="AX29" t="s">
        <v>563</v>
      </c>
    </row>
    <row r="30" spans="1:50">
      <c r="A30" t="s">
        <v>125</v>
      </c>
      <c r="AX30" t="s">
        <v>564</v>
      </c>
    </row>
    <row r="31" spans="1:50">
      <c r="A31" t="s">
        <v>126</v>
      </c>
      <c r="AX31" t="s">
        <v>565</v>
      </c>
    </row>
    <row r="32" spans="1:50">
      <c r="A32" t="s">
        <v>127</v>
      </c>
      <c r="D32" t="s">
        <v>409</v>
      </c>
      <c r="H32" t="s">
        <v>410</v>
      </c>
      <c r="O32" t="s">
        <v>640</v>
      </c>
      <c r="AX32" t="s">
        <v>566</v>
      </c>
    </row>
    <row r="33" spans="1:50">
      <c r="A33" t="s">
        <v>128</v>
      </c>
      <c r="O33" t="s">
        <v>641</v>
      </c>
      <c r="AX33" t="s">
        <v>567</v>
      </c>
    </row>
    <row r="34" spans="1:50">
      <c r="A34" t="s">
        <v>129</v>
      </c>
      <c r="O34" t="s">
        <v>642</v>
      </c>
      <c r="AX34" t="s">
        <v>568</v>
      </c>
    </row>
    <row r="35" spans="1:50">
      <c r="A35" t="s">
        <v>130</v>
      </c>
      <c r="O35" t="s">
        <v>643</v>
      </c>
      <c r="AX35" t="s">
        <v>569</v>
      </c>
    </row>
    <row r="36" spans="1:50">
      <c r="A36" t="s">
        <v>94</v>
      </c>
      <c r="O36" t="s">
        <v>644</v>
      </c>
      <c r="AX36" t="s">
        <v>570</v>
      </c>
    </row>
    <row r="37" spans="1:50">
      <c r="A37" t="s">
        <v>95</v>
      </c>
      <c r="O37" t="s">
        <v>645</v>
      </c>
      <c r="AX37" t="s">
        <v>571</v>
      </c>
    </row>
    <row r="38" spans="1:50">
      <c r="A38" t="s">
        <v>96</v>
      </c>
      <c r="O38" t="s">
        <v>646</v>
      </c>
      <c r="AX38" t="s">
        <v>572</v>
      </c>
    </row>
    <row r="39" spans="1:50">
      <c r="A39" t="s">
        <v>97</v>
      </c>
      <c r="O39" t="s">
        <v>647</v>
      </c>
      <c r="AX39" t="s">
        <v>520</v>
      </c>
    </row>
    <row r="40" spans="1:50">
      <c r="A40" t="s">
        <v>98</v>
      </c>
      <c r="O40" t="s">
        <v>648</v>
      </c>
      <c r="AX40" t="s">
        <v>521</v>
      </c>
    </row>
    <row r="41" spans="1:50">
      <c r="A41" t="s">
        <v>99</v>
      </c>
      <c r="O41" t="s">
        <v>649</v>
      </c>
      <c r="AX41" t="s">
        <v>522</v>
      </c>
    </row>
    <row r="42" spans="1:50">
      <c r="A42" t="s">
        <v>131</v>
      </c>
      <c r="AX42" t="s">
        <v>523</v>
      </c>
    </row>
    <row r="43" spans="1:50">
      <c r="A43" t="s">
        <v>132</v>
      </c>
      <c r="AX43" t="s">
        <v>524</v>
      </c>
    </row>
    <row r="44" spans="1:50">
      <c r="A44" t="s">
        <v>133</v>
      </c>
      <c r="AX44" t="s">
        <v>525</v>
      </c>
    </row>
    <row r="45" spans="1:50">
      <c r="A45" t="s">
        <v>134</v>
      </c>
      <c r="AX45" t="s">
        <v>526</v>
      </c>
    </row>
    <row r="46" spans="1:50">
      <c r="A46" t="s">
        <v>135</v>
      </c>
      <c r="AX46" t="s">
        <v>527</v>
      </c>
    </row>
    <row r="47" spans="1:50">
      <c r="A47" t="s">
        <v>156</v>
      </c>
      <c r="AX47" t="s">
        <v>528</v>
      </c>
    </row>
    <row r="48" spans="1:50">
      <c r="A48" t="s">
        <v>157</v>
      </c>
      <c r="AX48" t="s">
        <v>529</v>
      </c>
    </row>
    <row r="49" spans="1:50">
      <c r="A49" t="s">
        <v>158</v>
      </c>
      <c r="AX49" t="s">
        <v>530</v>
      </c>
    </row>
    <row r="50" spans="1:50">
      <c r="A50" t="s">
        <v>136</v>
      </c>
      <c r="AX50" t="s">
        <v>531</v>
      </c>
    </row>
    <row r="51" spans="1:50">
      <c r="A51" t="s">
        <v>137</v>
      </c>
      <c r="AX51" t="s">
        <v>532</v>
      </c>
    </row>
    <row r="52" spans="1:50">
      <c r="A52" t="s">
        <v>138</v>
      </c>
      <c r="AX52" t="s">
        <v>533</v>
      </c>
    </row>
    <row r="53" spans="1:50">
      <c r="A53" t="s">
        <v>139</v>
      </c>
      <c r="AX53" t="s">
        <v>534</v>
      </c>
    </row>
    <row r="54" spans="1:50">
      <c r="A54" t="s">
        <v>140</v>
      </c>
      <c r="AX54" t="s">
        <v>535</v>
      </c>
    </row>
    <row r="55" spans="1:50">
      <c r="A55" t="s">
        <v>141</v>
      </c>
      <c r="AX55" t="s">
        <v>536</v>
      </c>
    </row>
    <row r="56" spans="1:50">
      <c r="A56" t="s">
        <v>142</v>
      </c>
      <c r="AX56" t="s">
        <v>537</v>
      </c>
    </row>
    <row r="57" spans="1:50">
      <c r="A57" t="s">
        <v>387</v>
      </c>
      <c r="AX57" t="s">
        <v>538</v>
      </c>
    </row>
    <row r="58" spans="1:50">
      <c r="A58" t="s">
        <v>143</v>
      </c>
      <c r="AX58" t="s">
        <v>539</v>
      </c>
    </row>
    <row r="59" spans="1:50">
      <c r="A59" t="s">
        <v>144</v>
      </c>
      <c r="AX59" t="s">
        <v>540</v>
      </c>
    </row>
    <row r="60" spans="1:50">
      <c r="A60" t="s">
        <v>145</v>
      </c>
      <c r="AX60" t="s">
        <v>541</v>
      </c>
    </row>
    <row r="61" spans="1:50">
      <c r="A61" t="s">
        <v>146</v>
      </c>
      <c r="AX61" t="s">
        <v>542</v>
      </c>
    </row>
    <row r="62" spans="1:50">
      <c r="A62" t="s">
        <v>89</v>
      </c>
    </row>
    <row r="63" spans="1:50">
      <c r="A63" t="s">
        <v>147</v>
      </c>
    </row>
    <row r="64" spans="1:50">
      <c r="A64" t="s">
        <v>148</v>
      </c>
    </row>
    <row r="65" spans="1:1">
      <c r="A65" t="s">
        <v>149</v>
      </c>
    </row>
    <row r="66" spans="1:1">
      <c r="A66" t="s">
        <v>150</v>
      </c>
    </row>
    <row r="67" spans="1:1">
      <c r="A67" t="s">
        <v>151</v>
      </c>
    </row>
    <row r="68" spans="1:1">
      <c r="A68" t="s">
        <v>152</v>
      </c>
    </row>
    <row r="69" spans="1:1">
      <c r="A69" t="s">
        <v>153</v>
      </c>
    </row>
    <row r="70" spans="1:1">
      <c r="A70" t="s">
        <v>154</v>
      </c>
    </row>
    <row r="71" spans="1:1">
      <c r="A71" t="s">
        <v>155</v>
      </c>
    </row>
    <row r="72" spans="1:1">
      <c r="A72" t="s">
        <v>159</v>
      </c>
    </row>
    <row r="73" spans="1:1">
      <c r="A73" t="s">
        <v>160</v>
      </c>
    </row>
    <row r="74" spans="1:1">
      <c r="A74" t="s">
        <v>161</v>
      </c>
    </row>
    <row r="75" spans="1:1">
      <c r="A75" t="s">
        <v>162</v>
      </c>
    </row>
    <row r="76" spans="1:1">
      <c r="A76" t="s">
        <v>163</v>
      </c>
    </row>
    <row r="77" spans="1:1">
      <c r="A77" t="s">
        <v>164</v>
      </c>
    </row>
    <row r="78" spans="1:1">
      <c r="A78" t="s">
        <v>165</v>
      </c>
    </row>
    <row r="79" spans="1:1">
      <c r="A79" t="s">
        <v>93</v>
      </c>
    </row>
    <row r="80" spans="1:1">
      <c r="A80" t="s">
        <v>166</v>
      </c>
    </row>
    <row r="81" spans="1:1">
      <c r="A81" t="s">
        <v>167</v>
      </c>
    </row>
    <row r="82" spans="1:1">
      <c r="A82" t="s">
        <v>168</v>
      </c>
    </row>
    <row r="83" spans="1:1">
      <c r="A83" t="s">
        <v>43</v>
      </c>
    </row>
    <row r="84" spans="1:1">
      <c r="A84" t="s">
        <v>44</v>
      </c>
    </row>
    <row r="85" spans="1:1">
      <c r="A85" t="s">
        <v>45</v>
      </c>
    </row>
    <row r="86" spans="1:1">
      <c r="A86" t="s">
        <v>46</v>
      </c>
    </row>
    <row r="87" spans="1:1">
      <c r="A87" t="s">
        <v>47</v>
      </c>
    </row>
  </sheetData>
  <sheetProtection formatColumns="0" formatRows="0"/>
  <mergeCells count="1">
    <mergeCell ref="AZ1:BA1"/>
  </mergeCells>
  <phoneticPr fontId="0"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5"/>
  <sheetData/>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modCheckCyan">
    <tabColor indexed="47"/>
  </sheetPr>
  <dimension ref="A1:A237"/>
  <sheetViews>
    <sheetView showGridLines="0" workbookViewId="0"/>
  </sheetViews>
  <sheetFormatPr defaultRowHeight="15"/>
  <sheetData>
    <row r="1" spans="1:1">
      <c r="A1">
        <f>IF('Форма 4.2.1 | Т-ТЭ | &gt;=25МВт'!$O$22="",1,0)</f>
        <v>1</v>
      </c>
    </row>
    <row r="2" spans="1:1">
      <c r="A2">
        <f>IF('Форма 4.2.1 | Т-ТЭ | &gt;=25МВт'!$O$23="",1,0)</f>
        <v>1</v>
      </c>
    </row>
    <row r="3" spans="1:1">
      <c r="A3">
        <f>IF('Форма 4.2.1 | Т-ТЭ | &gt;=25МВт'!$M$24="",1,0)</f>
        <v>1</v>
      </c>
    </row>
    <row r="4" spans="1:1">
      <c r="A4">
        <f>IF('Форма 4.2.1 | Т-ТЭ | &gt;=25МВт'!$R$24="",1,0)</f>
        <v>1</v>
      </c>
    </row>
    <row r="5" spans="1:1">
      <c r="A5">
        <f>IF('Форма 4.2.1 | Т-ТЭ | &gt;=25МВт'!$T$24="",1,0)</f>
        <v>1</v>
      </c>
    </row>
    <row r="6" spans="1:1">
      <c r="A6">
        <f>IF('Форма 4.2.1 | Т-ТЭ | &gt;=25МВт'!$S$24="",1,0)</f>
        <v>0</v>
      </c>
    </row>
    <row r="7" spans="1:1">
      <c r="A7">
        <f>IF('Форма 4.2.1 | Т-ТЭ | &gt;=25МВт'!$U$24="",1,0)</f>
        <v>0</v>
      </c>
    </row>
    <row r="8" spans="1:1">
      <c r="A8">
        <f>IF('Форма 4.2.1 | Т-ТЭ | ТСО'!$O$22="",1,0)</f>
        <v>1</v>
      </c>
    </row>
    <row r="9" spans="1:1">
      <c r="A9">
        <f>IF('Форма 4.2.1 | Т-ТЭ | ТСО'!$O$23="",1,0)</f>
        <v>1</v>
      </c>
    </row>
    <row r="10" spans="1:1">
      <c r="A10">
        <f>IF('Форма 4.2.1 | Т-ТЭ | ТСО'!$M$24="",1,0)</f>
        <v>1</v>
      </c>
    </row>
    <row r="11" spans="1:1">
      <c r="A11">
        <f>IF('Форма 4.2.1 | Т-ТЭ | ТСО'!$R$24="",1,0)</f>
        <v>1</v>
      </c>
    </row>
    <row r="12" spans="1:1">
      <c r="A12">
        <f>IF('Форма 4.2.1 | Т-ТЭ | ТСО'!$T$24="",1,0)</f>
        <v>1</v>
      </c>
    </row>
    <row r="13" spans="1:1">
      <c r="A13">
        <f>IF('Форма 4.2.1 | Т-ТЭ | ТСО'!$S$24="",1,0)</f>
        <v>0</v>
      </c>
    </row>
    <row r="14" spans="1:1">
      <c r="A14">
        <f>IF('Форма 4.2.1 | Т-ТЭ | ТСО'!$U$24="",1,0)</f>
        <v>0</v>
      </c>
    </row>
    <row r="15" spans="1:1">
      <c r="A15">
        <f>IF('Форма 4.2.1 | Т-ТЭ | потр'!$O$22="",1,0)</f>
        <v>0</v>
      </c>
    </row>
    <row r="16" spans="1:1">
      <c r="A16">
        <f>IF('Форма 4.2.1 | Т-ТЭ | потр'!$O$23="",1,0)</f>
        <v>0</v>
      </c>
    </row>
    <row r="17" spans="1:1">
      <c r="A17">
        <f>IF('Форма 4.2.1 | Т-ТЭ | потр'!$M$24="",1,0)</f>
        <v>0</v>
      </c>
    </row>
    <row r="18" spans="1:1">
      <c r="A18">
        <f>IF('Форма 4.2.1 | Т-ТЭ | потр'!$R$24="",1,0)</f>
        <v>0</v>
      </c>
    </row>
    <row r="19" spans="1:1">
      <c r="A19">
        <f>IF('Форма 4.2.1 | Т-ТЭ | потр'!$T$24="",1,0)</f>
        <v>0</v>
      </c>
    </row>
    <row r="20" spans="1:1">
      <c r="A20">
        <f>IF('Форма 4.2.1 | Т-ТЭ | потр'!$S$24="",1,0)</f>
        <v>0</v>
      </c>
    </row>
    <row r="21" spans="1:1">
      <c r="A21">
        <f>IF('Форма 4.2.1 | Т-ТЭ | потр'!$U$24="",1,0)</f>
        <v>0</v>
      </c>
    </row>
    <row r="22" spans="1:1">
      <c r="A22">
        <f>IF('Форма 4.2.1 | Т-ТЭ | предел'!$O$24="",1,0)</f>
        <v>1</v>
      </c>
    </row>
    <row r="23" spans="1:1">
      <c r="A23">
        <f>IF('Форма 4.2.1 | Т-ТЭ | предел'!$O$25="",1,0)</f>
        <v>1</v>
      </c>
    </row>
    <row r="24" spans="1:1">
      <c r="A24">
        <f>IF('Форма 4.2.1 | Т-ТЭ | предел'!$M$26="",1,0)</f>
        <v>1</v>
      </c>
    </row>
    <row r="25" spans="1:1">
      <c r="A25">
        <f>IF('Форма 4.2.1 | Т-ТЭ | предел'!$R$26="",1,0)</f>
        <v>1</v>
      </c>
    </row>
    <row r="26" spans="1:1">
      <c r="A26">
        <f>IF('Форма 4.2.1 | Т-ТЭ | предел'!$T$26="",1,0)</f>
        <v>1</v>
      </c>
    </row>
    <row r="27" spans="1:1">
      <c r="A27">
        <f>IF('Форма 4.2.1 | Т-ТЭ | предел'!$O$7="",1,0)</f>
        <v>0</v>
      </c>
    </row>
    <row r="28" spans="1:1">
      <c r="A28">
        <f>IF('Форма 4.2.1 | Т-ТЭ | предел'!$S$26="",1,0)</f>
        <v>0</v>
      </c>
    </row>
    <row r="29" spans="1:1">
      <c r="A29">
        <f>IF('Форма 4.2.1 | Т-ТЭ | предел'!$U$26="",1,0)</f>
        <v>0</v>
      </c>
    </row>
    <row r="30" spans="1:1">
      <c r="A30">
        <f>IF('Форма 4.2.1 | Т-ТЭ | индикат'!$O$7="",1,0)</f>
        <v>1</v>
      </c>
    </row>
    <row r="31" spans="1:1">
      <c r="A31">
        <f>IF('Форма 4.2.1 | Т-ТЭ | индикат'!$O$24="",1,0)</f>
        <v>1</v>
      </c>
    </row>
    <row r="32" spans="1:1">
      <c r="A32">
        <f>IF('Форма 4.2.1 | Т-ТЭ | индикат'!$O$25="",1,0)</f>
        <v>1</v>
      </c>
    </row>
    <row r="33" spans="1:1">
      <c r="A33">
        <f>IF('Форма 4.2.1 | Т-ТЭ | индикат'!$M$26="",1,0)</f>
        <v>1</v>
      </c>
    </row>
    <row r="34" spans="1:1">
      <c r="A34">
        <f>IF('Форма 4.2.1 | Т-ТЭ | индикат'!$R$26="",1,0)</f>
        <v>1</v>
      </c>
    </row>
    <row r="35" spans="1:1">
      <c r="A35">
        <f>IF('Форма 4.2.1 | Т-ТЭ | индикат'!$T$26="",1,0)</f>
        <v>1</v>
      </c>
    </row>
    <row r="36" spans="1:1">
      <c r="A36">
        <f>IF('Форма 4.2.1 | Т-ТЭ | индикат'!$S$26="",1,0)</f>
        <v>0</v>
      </c>
    </row>
    <row r="37" spans="1:1">
      <c r="A37">
        <f>IF('Форма 4.2.1 | Т-ТЭ | индикат'!$U$26="",1,0)</f>
        <v>0</v>
      </c>
    </row>
    <row r="38" spans="1:1">
      <c r="A38">
        <f>IF('Форма 4.2.1 | Резерв мощности'!$O$22="",1,0)</f>
        <v>1</v>
      </c>
    </row>
    <row r="39" spans="1:1">
      <c r="A39">
        <f>IF('Форма 4.2.1 | Резерв мощности'!$O$23="",1,0)</f>
        <v>1</v>
      </c>
    </row>
    <row r="40" spans="1:1">
      <c r="A40">
        <f>IF('Форма 4.2.1 | Резерв мощности'!$M$24="",1,0)</f>
        <v>1</v>
      </c>
    </row>
    <row r="41" spans="1:1">
      <c r="A41">
        <f>IF('Форма 4.2.1 | Резерв мощности'!$O$24="",1,0)</f>
        <v>1</v>
      </c>
    </row>
    <row r="42" spans="1:1">
      <c r="A42">
        <f>IF('Форма 4.2.1 | Резерв мощности'!$R$24="",1,0)</f>
        <v>1</v>
      </c>
    </row>
    <row r="43" spans="1:1">
      <c r="A43">
        <f>IF('Форма 4.2.1 | Резерв мощности'!$T$24="",1,0)</f>
        <v>1</v>
      </c>
    </row>
    <row r="44" spans="1:1">
      <c r="A44">
        <f>IF('Форма 4.2.1 | Резерв мощности'!$S$24="",1,0)</f>
        <v>0</v>
      </c>
    </row>
    <row r="45" spans="1:1">
      <c r="A45">
        <f>IF('Форма 4.2.1 | Резерв мощности'!$U$24="",1,0)</f>
        <v>0</v>
      </c>
    </row>
    <row r="46" spans="1:1">
      <c r="A46">
        <f>IF('Форма 4.2.2 | Т-ТН'!$O$23="",1,0)</f>
        <v>1</v>
      </c>
    </row>
    <row r="47" spans="1:1">
      <c r="A47">
        <f>IF('Форма 4.2.2 | Т-ТН'!$M$24="",1,0)</f>
        <v>1</v>
      </c>
    </row>
    <row r="48" spans="1:1">
      <c r="A48">
        <f>IF('Форма 4.2.2 | Т-ТН'!$R$24="",1,0)</f>
        <v>1</v>
      </c>
    </row>
    <row r="49" spans="1:1">
      <c r="A49">
        <f>IF('Форма 4.2.2 | Т-ТН'!$T$24="",1,0)</f>
        <v>1</v>
      </c>
    </row>
    <row r="50" spans="1:1">
      <c r="A50">
        <f>IF('Форма 4.2.2 | Т-ТН'!$S$24="",1,0)</f>
        <v>0</v>
      </c>
    </row>
    <row r="51" spans="1:1">
      <c r="A51">
        <f>IF('Форма 4.2.2 | Т-ТН'!$U$24="",1,0)</f>
        <v>0</v>
      </c>
    </row>
    <row r="52" spans="1:1">
      <c r="A52">
        <f>IF('Форма 4.2.2 | Т-передача ТЭ'!$O$23="",1,0)</f>
        <v>1</v>
      </c>
    </row>
    <row r="53" spans="1:1">
      <c r="A53">
        <f>IF('Форма 4.2.2 | Т-передача ТЭ'!$M$24="",1,0)</f>
        <v>1</v>
      </c>
    </row>
    <row r="54" spans="1:1">
      <c r="A54">
        <f>IF('Форма 4.2.2 | Т-передача ТЭ'!$R$24="",1,0)</f>
        <v>1</v>
      </c>
    </row>
    <row r="55" spans="1:1">
      <c r="A55">
        <f>IF('Форма 4.2.2 | Т-передача ТЭ'!$T$24="",1,0)</f>
        <v>1</v>
      </c>
    </row>
    <row r="56" spans="1:1">
      <c r="A56">
        <f>IF('Форма 4.2.2 | Т-передача ТЭ'!$S$24="",1,0)</f>
        <v>0</v>
      </c>
    </row>
    <row r="57" spans="1:1">
      <c r="A57">
        <f>IF('Форма 4.2.2 | Т-передача ТЭ'!$U$24="",1,0)</f>
        <v>0</v>
      </c>
    </row>
    <row r="58" spans="1:1">
      <c r="A58">
        <f>IF('Форма 4.2.2 | Т-передача ТН'!$O$23="",1,0)</f>
        <v>1</v>
      </c>
    </row>
    <row r="59" spans="1:1">
      <c r="A59">
        <f>IF('Форма 4.2.2 | Т-передача ТН'!$M$24="",1,0)</f>
        <v>1</v>
      </c>
    </row>
    <row r="60" spans="1:1">
      <c r="A60">
        <f>IF('Форма 4.2.2 | Т-передача ТН'!$R$24="",1,0)</f>
        <v>1</v>
      </c>
    </row>
    <row r="61" spans="1:1">
      <c r="A61">
        <f>IF('Форма 4.2.2 | Т-передача ТН'!$T$24="",1,0)</f>
        <v>1</v>
      </c>
    </row>
    <row r="62" spans="1:1">
      <c r="A62">
        <f>IF('Форма 4.2.2 | Т-передача ТН'!$S$24="",1,0)</f>
        <v>0</v>
      </c>
    </row>
    <row r="63" spans="1:1">
      <c r="A63">
        <f>IF('Форма 4.2.2 | Т-передача ТН'!$U$24="",1,0)</f>
        <v>0</v>
      </c>
    </row>
    <row r="64" spans="1:1">
      <c r="A64">
        <f>IF('Форма 4.2.3 | Т-гор.вода'!$O$23="",1,0)</f>
        <v>0</v>
      </c>
    </row>
    <row r="65" spans="1:1">
      <c r="A65">
        <f>IF('Форма 4.2.3 | Т-гор.вода'!$M$24="",1,0)</f>
        <v>0</v>
      </c>
    </row>
    <row r="66" spans="1:1">
      <c r="A66">
        <f>IF('Форма 4.2.3 | Т-гор.вода'!$W$24="",1,0)</f>
        <v>0</v>
      </c>
    </row>
    <row r="67" spans="1:1">
      <c r="A67">
        <f>IF('Форма 4.2.3 | Т-гор.вода'!$Y$24="",1,0)</f>
        <v>0</v>
      </c>
    </row>
    <row r="68" spans="1:1">
      <c r="A68">
        <f>IF('Форма 4.2.3 | Т-гор.вода'!$X$24="",1,0)</f>
        <v>0</v>
      </c>
    </row>
    <row r="69" spans="1:1">
      <c r="A69">
        <f>IF('Форма 4.2.3 | Т-гор.вода'!$Z$24="",1,0)</f>
        <v>0</v>
      </c>
    </row>
    <row r="70" spans="1:1">
      <c r="A70">
        <f>IF('Форма 4.2.4 | Т-подкл'!$AB$23="",1,0)</f>
        <v>1</v>
      </c>
    </row>
    <row r="71" spans="1:1">
      <c r="A71">
        <f>IF('Форма 4.2.4 | Т-подкл'!$AD$23="",1,0)</f>
        <v>1</v>
      </c>
    </row>
    <row r="72" spans="1:1">
      <c r="A72">
        <f>IF('Форма 4.2.4 | Т-подкл'!$N$23="",1,0)</f>
        <v>0</v>
      </c>
    </row>
    <row r="73" spans="1:1">
      <c r="A73">
        <f>IF('Форма 4.2.4 | Т-подкл'!$R$23="",1,0)</f>
        <v>0</v>
      </c>
    </row>
    <row r="74" spans="1:1">
      <c r="A74">
        <f>IF('Форма 4.2.4 | Т-подкл'!$V$23="",1,0)</f>
        <v>0</v>
      </c>
    </row>
    <row r="75" spans="1:1">
      <c r="A75">
        <f>IF('Форма 4.2.4 | Т-подкл'!$AC$23="",1,0)</f>
        <v>0</v>
      </c>
    </row>
    <row r="76" spans="1:1">
      <c r="A76">
        <f>IF('Форма 4.2.4 | Т-подкл'!$AE$23="",1,0)</f>
        <v>0</v>
      </c>
    </row>
    <row r="77" spans="1:1">
      <c r="A77">
        <f>IF('Форма 4.2.5 | Т-подкл(инд)'!$M$23="",1,0)</f>
        <v>1</v>
      </c>
    </row>
    <row r="78" spans="1:1">
      <c r="A78">
        <f>IF('Форма 4.2.5 | Т-подкл(инд)'!$P$23="",1,0)</f>
        <v>1</v>
      </c>
    </row>
    <row r="79" spans="1:1">
      <c r="A79">
        <f>IF('Форма 4.2.5 | Т-подкл(инд)'!$Q$23="",1,0)</f>
        <v>1</v>
      </c>
    </row>
    <row r="80" spans="1:1">
      <c r="A80">
        <f>IF('Форма 4.2.5 | Т-подкл(инд)'!$R$23="",1,0)</f>
        <v>1</v>
      </c>
    </row>
    <row r="81" spans="1:1">
      <c r="A81">
        <f>IF('Форма 4.2.5 | Т-подкл(инд)'!$S$23="",1,0)</f>
        <v>1</v>
      </c>
    </row>
    <row r="82" spans="1:1">
      <c r="A82">
        <f>IF('Форма 4.2.5 | Т-подкл(инд)'!$T$23="",1,0)</f>
        <v>0</v>
      </c>
    </row>
    <row r="83" spans="1:1">
      <c r="A83">
        <f>IF('Форма 4.2.5 | Т-подкл(инд)'!$V$23="",1,0)</f>
        <v>0</v>
      </c>
    </row>
    <row r="84" spans="1:1">
      <c r="A84">
        <f>IF('Форма 4.7'!$E$12="",1,0)</f>
        <v>0</v>
      </c>
    </row>
    <row r="85" spans="1:1">
      <c r="A85">
        <f>IF('Форма 4.7'!$F$12="",1,0)</f>
        <v>0</v>
      </c>
    </row>
    <row r="86" spans="1:1">
      <c r="A86">
        <f>IF('Форма 4.8'!$G$11="",1,0)</f>
        <v>1</v>
      </c>
    </row>
    <row r="87" spans="1:1">
      <c r="A87">
        <f>IF('Форма 4.8'!$G$12="",1,0)</f>
        <v>1</v>
      </c>
    </row>
    <row r="88" spans="1:1">
      <c r="A88">
        <f>IF('Форма 4.8'!$H$12="",1,0)</f>
        <v>1</v>
      </c>
    </row>
    <row r="89" spans="1:1">
      <c r="A89">
        <f>IF('Форма 4.8'!$H$13="",1,0)</f>
        <v>1</v>
      </c>
    </row>
    <row r="90" spans="1:1">
      <c r="A90">
        <f>IF('Форма 4.8'!$E$15="",1,0)</f>
        <v>1</v>
      </c>
    </row>
    <row r="91" spans="1:1">
      <c r="A91">
        <f>IF('Форма 4.8'!$H$15="",1,0)</f>
        <v>1</v>
      </c>
    </row>
    <row r="92" spans="1:1">
      <c r="A92">
        <f>IF('Форма 4.8'!$G$18="",1,0)</f>
        <v>1</v>
      </c>
    </row>
    <row r="93" spans="1:1">
      <c r="A93">
        <f>IF('Форма 4.8'!$G$22="",1,0)</f>
        <v>1</v>
      </c>
    </row>
    <row r="94" spans="1:1">
      <c r="A94">
        <f>IF('Форма 4.8'!$G$25="",1,0)</f>
        <v>1</v>
      </c>
    </row>
    <row r="95" spans="1:1">
      <c r="A95">
        <f>IF('Форма 4.8'!$E$31="",1,0)</f>
        <v>1</v>
      </c>
    </row>
    <row r="96" spans="1:1">
      <c r="A96">
        <f>IF('Форма 4.8'!$H$31="",1,0)</f>
        <v>1</v>
      </c>
    </row>
    <row r="97" spans="1:1">
      <c r="A97">
        <f>IF('Форма 4.8'!$G$28="",1,0)</f>
        <v>1</v>
      </c>
    </row>
    <row r="98" spans="1:1">
      <c r="A98">
        <f>IF('Форма 1.0.2'!$E$12="",1,0)</f>
        <v>1</v>
      </c>
    </row>
    <row r="99" spans="1:1">
      <c r="A99">
        <f>IF('Форма 1.0.2'!$F$12="",1,0)</f>
        <v>1</v>
      </c>
    </row>
    <row r="100" spans="1:1">
      <c r="A100">
        <f>IF('Форма 1.0.2'!$G$12="",1,0)</f>
        <v>1</v>
      </c>
    </row>
    <row r="101" spans="1:1">
      <c r="A101">
        <f>IF('Форма 1.0.2'!$H$12="",1,0)</f>
        <v>1</v>
      </c>
    </row>
    <row r="102" spans="1:1">
      <c r="A102">
        <f>IF('Форма 1.0.2'!$I$12="",1,0)</f>
        <v>1</v>
      </c>
    </row>
    <row r="103" spans="1:1">
      <c r="A103">
        <f>IF('Форма 1.0.2'!$J$12="",1,0)</f>
        <v>1</v>
      </c>
    </row>
    <row r="104" spans="1:1">
      <c r="A104">
        <f>IF('Сведения об изменении'!$E$12="",1,0)</f>
        <v>1</v>
      </c>
    </row>
    <row r="105" spans="1:1">
      <c r="A105">
        <f>IF('Форма 4.2.4 | Т-подкл'!$AA$23="",1,0)</f>
        <v>1</v>
      </c>
    </row>
    <row r="106" spans="1:1">
      <c r="A106">
        <f>IF('Форма 4.2.4 | Т-подкл'!$Z$23="",1,0)</f>
        <v>1</v>
      </c>
    </row>
    <row r="107" spans="1:1">
      <c r="A107">
        <f>IF(Территории!$E$12="",1,0)</f>
        <v>0</v>
      </c>
    </row>
    <row r="108" spans="1:1">
      <c r="A108">
        <f>IF(Территории!$E$15="",1,0)</f>
        <v>0</v>
      </c>
    </row>
    <row r="109" spans="1:1">
      <c r="A109">
        <f>IF(Территории!$E$18="",1,0)</f>
        <v>0</v>
      </c>
    </row>
    <row r="110" spans="1:1">
      <c r="A110">
        <f>IF('Перечень тарифов'!$E$21="",1,0)</f>
        <v>0</v>
      </c>
    </row>
    <row r="111" spans="1:1">
      <c r="A111">
        <f>IF('Перечень тарифов'!$F$21="",1,0)</f>
        <v>0</v>
      </c>
    </row>
    <row r="112" spans="1:1">
      <c r="A112">
        <f>IF('Перечень тарифов'!$G$21="",1,0)</f>
        <v>0</v>
      </c>
    </row>
    <row r="113" spans="1:1">
      <c r="A113">
        <f>IF('Перечень тарифов'!$K$21="",1,0)</f>
        <v>0</v>
      </c>
    </row>
    <row r="114" spans="1:1">
      <c r="A114">
        <f>IF('Перечень тарифов'!$O$21="",1,0)</f>
        <v>0</v>
      </c>
    </row>
    <row r="115" spans="1:1">
      <c r="A115">
        <f>IF('Перечень тарифов'!$S$21="",1,0)</f>
        <v>0</v>
      </c>
    </row>
    <row r="116" spans="1:1">
      <c r="A116">
        <f>IF('Перечень тарифов'!$E$36="",1,0)</f>
        <v>0</v>
      </c>
    </row>
    <row r="117" spans="1:1">
      <c r="A117">
        <f>IF('Перечень тарифов'!$F$36="",1,0)</f>
        <v>0</v>
      </c>
    </row>
    <row r="118" spans="1:1">
      <c r="A118">
        <f>IF('Перечень тарифов'!$G$36="",1,0)</f>
        <v>0</v>
      </c>
    </row>
    <row r="119" spans="1:1">
      <c r="A119">
        <f>IF('Перечень тарифов'!$K$36="",1,0)</f>
        <v>0</v>
      </c>
    </row>
    <row r="120" spans="1:1">
      <c r="A120">
        <f>IF('Перечень тарифов'!$O$36="",1,0)</f>
        <v>0</v>
      </c>
    </row>
    <row r="121" spans="1:1">
      <c r="A121">
        <f>IF('Перечень тарифов'!$S$36="",1,0)</f>
        <v>0</v>
      </c>
    </row>
    <row r="122" spans="1:1">
      <c r="A122">
        <f>IF('Перечень тарифов'!$G$12="",1,0)</f>
        <v>0</v>
      </c>
    </row>
    <row r="123" spans="1:1">
      <c r="A123">
        <f>IF('Перечень тарифов'!$G$11="",1,0)</f>
        <v>0</v>
      </c>
    </row>
    <row r="124" spans="1:1">
      <c r="A124">
        <f>IF('Перечень тарифов'!$J$21="",1,0)</f>
        <v>0</v>
      </c>
    </row>
    <row r="125" spans="1:1">
      <c r="A125">
        <f>IF('Перечень тарифов'!$J$31="",1,0)</f>
        <v>0</v>
      </c>
    </row>
    <row r="126" spans="1:1">
      <c r="A126">
        <f>IF('Перечень тарифов'!$K$31="",1,0)</f>
        <v>0</v>
      </c>
    </row>
    <row r="127" spans="1:1">
      <c r="A127">
        <f>IF('Перечень тарифов'!$O$31="",1,0)</f>
        <v>0</v>
      </c>
    </row>
    <row r="128" spans="1:1">
      <c r="A128">
        <f>IF('Перечень тарифов'!$S$31="",1,0)</f>
        <v>0</v>
      </c>
    </row>
    <row r="129" spans="1:1">
      <c r="A129">
        <f>IF('Перечень тарифов'!$N$21="",1,0)</f>
        <v>0</v>
      </c>
    </row>
    <row r="130" spans="1:1">
      <c r="A130">
        <f>IF('Перечень тарифов'!$N$24="",1,0)</f>
        <v>0</v>
      </c>
    </row>
    <row r="131" spans="1:1">
      <c r="A131">
        <f>IF('Перечень тарифов'!$O$24="",1,0)</f>
        <v>0</v>
      </c>
    </row>
    <row r="132" spans="1:1">
      <c r="A132">
        <f>IF('Перечень тарифов'!$S$24="",1,0)</f>
        <v>0</v>
      </c>
    </row>
    <row r="133" spans="1:1">
      <c r="A133">
        <f>IF('Перечень тарифов'!$N$27="",1,0)</f>
        <v>0</v>
      </c>
    </row>
    <row r="134" spans="1:1">
      <c r="A134">
        <f>IF('Перечень тарифов'!$O$27="",1,0)</f>
        <v>0</v>
      </c>
    </row>
    <row r="135" spans="1:1">
      <c r="A135">
        <f>IF('Перечень тарифов'!$S$27="",1,0)</f>
        <v>0</v>
      </c>
    </row>
    <row r="136" spans="1:1">
      <c r="A136">
        <f>IF('Перечень тарифов'!$N$31="",1,0)</f>
        <v>0</v>
      </c>
    </row>
    <row r="137" spans="1:1">
      <c r="A137">
        <f>IF('Перечень тарифов'!$N$36="",1,0)</f>
        <v>0</v>
      </c>
    </row>
    <row r="138" spans="1:1">
      <c r="A138">
        <f>IF('Форма 4.2.1 | Т-ТЭ | потр'!$O$24="",1,0)</f>
        <v>0</v>
      </c>
    </row>
    <row r="139" spans="1:1">
      <c r="A139">
        <f>IF('Форма 4.2.1 | Т-ТЭ | потр'!$O$40="",1,0)</f>
        <v>0</v>
      </c>
    </row>
    <row r="140" spans="1:1">
      <c r="A140">
        <f>IF('Форма 4.2.1 | Т-ТЭ | потр'!$O$41="",1,0)</f>
        <v>0</v>
      </c>
    </row>
    <row r="141" spans="1:1">
      <c r="A141">
        <f>IF('Форма 4.2.1 | Т-ТЭ | потр'!$M$42="",1,0)</f>
        <v>0</v>
      </c>
    </row>
    <row r="142" spans="1:1">
      <c r="A142">
        <f>IF('Форма 4.2.1 | Т-ТЭ | потр'!$O$42="",1,0)</f>
        <v>0</v>
      </c>
    </row>
    <row r="143" spans="1:1">
      <c r="A143">
        <f>IF('Форма 4.2.1 | Т-ТЭ | потр'!$R$42="",1,0)</f>
        <v>0</v>
      </c>
    </row>
    <row r="144" spans="1:1">
      <c r="A144">
        <f>IF('Форма 4.2.1 | Т-ТЭ | потр'!$T$42="",1,0)</f>
        <v>0</v>
      </c>
    </row>
    <row r="145" spans="1:1">
      <c r="A145">
        <f>IF('Форма 4.2.1 | Т-ТЭ | потр'!$S$42="",1,0)</f>
        <v>0</v>
      </c>
    </row>
    <row r="146" spans="1:1">
      <c r="A146">
        <f>IF('Форма 4.2.1 | Т-ТЭ | потр'!$U$42="",1,0)</f>
        <v>0</v>
      </c>
    </row>
    <row r="147" spans="1:1">
      <c r="A147">
        <f>IF('Форма 4.2.1 | Т-ТЭ | потр'!$O$58="",1,0)</f>
        <v>0</v>
      </c>
    </row>
    <row r="148" spans="1:1">
      <c r="A148">
        <f>IF('Форма 4.2.1 | Т-ТЭ | потр'!$O$59="",1,0)</f>
        <v>0</v>
      </c>
    </row>
    <row r="149" spans="1:1">
      <c r="A149">
        <f>IF('Форма 4.2.1 | Т-ТЭ | потр'!$M$60="",1,0)</f>
        <v>0</v>
      </c>
    </row>
    <row r="150" spans="1:1">
      <c r="A150">
        <f>IF('Форма 4.2.1 | Т-ТЭ | потр'!$O$60="",1,0)</f>
        <v>0</v>
      </c>
    </row>
    <row r="151" spans="1:1">
      <c r="A151">
        <f>IF('Форма 4.2.1 | Т-ТЭ | потр'!$R$60="",1,0)</f>
        <v>0</v>
      </c>
    </row>
    <row r="152" spans="1:1">
      <c r="A152">
        <f>IF('Форма 4.2.1 | Т-ТЭ | потр'!$T$60="",1,0)</f>
        <v>0</v>
      </c>
    </row>
    <row r="153" spans="1:1">
      <c r="A153">
        <f>IF('Форма 4.2.1 | Т-ТЭ | потр'!$S$60="",1,0)</f>
        <v>0</v>
      </c>
    </row>
    <row r="154" spans="1:1">
      <c r="A154">
        <f>IF('Форма 4.2.1 | Т-ТЭ | потр'!$U$60="",1,0)</f>
        <v>0</v>
      </c>
    </row>
    <row r="155" spans="1:1">
      <c r="A155">
        <f>IF('Форма 4.2.1 | Т-ТЭ | потр'!$O$77="",1,0)</f>
        <v>0</v>
      </c>
    </row>
    <row r="156" spans="1:1">
      <c r="A156">
        <f>IF('Форма 4.2.1 | Т-ТЭ | потр'!$O$78="",1,0)</f>
        <v>0</v>
      </c>
    </row>
    <row r="157" spans="1:1">
      <c r="A157">
        <f>IF('Форма 4.2.1 | Т-ТЭ | потр'!$M$79="",1,0)</f>
        <v>0</v>
      </c>
    </row>
    <row r="158" spans="1:1">
      <c r="A158">
        <f>IF('Форма 4.2.1 | Т-ТЭ | потр'!$O$79="",1,0)</f>
        <v>0</v>
      </c>
    </row>
    <row r="159" spans="1:1">
      <c r="A159">
        <f>IF('Форма 4.2.1 | Т-ТЭ | потр'!$R$79="",1,0)</f>
        <v>0</v>
      </c>
    </row>
    <row r="160" spans="1:1">
      <c r="A160">
        <f>IF('Форма 4.2.1 | Т-ТЭ | потр'!$T$79="",1,0)</f>
        <v>0</v>
      </c>
    </row>
    <row r="161" spans="1:1">
      <c r="A161">
        <f>IF('Форма 4.2.1 | Т-ТЭ | потр'!$S$79="",1,0)</f>
        <v>0</v>
      </c>
    </row>
    <row r="162" spans="1:1">
      <c r="A162">
        <f>IF('Форма 4.2.1 | Т-ТЭ | потр'!$U$79="",1,0)</f>
        <v>0</v>
      </c>
    </row>
    <row r="163" spans="1:1">
      <c r="A163">
        <f>IF('Форма 4.2.3 | Т-гор.вода'!$O$24="",1,0)</f>
        <v>0</v>
      </c>
    </row>
    <row r="164" spans="1:1">
      <c r="A164">
        <f>IF('Форма 4.2.3 | Т-гор.вода'!$P$24="",1,0)</f>
        <v>0</v>
      </c>
    </row>
    <row r="165" spans="1:1">
      <c r="A165">
        <f>IF('Форма 4.2.1 | Т-ТЭ | потр'!$O$27="",1,0)</f>
        <v>0</v>
      </c>
    </row>
    <row r="166" spans="1:1">
      <c r="A166">
        <f>IF('Форма 4.2.1 | Т-ТЭ | потр'!$M$28="",1,0)</f>
        <v>0</v>
      </c>
    </row>
    <row r="167" spans="1:1">
      <c r="A167">
        <f>IF('Форма 4.2.1 | Т-ТЭ | потр'!$O$28="",1,0)</f>
        <v>0</v>
      </c>
    </row>
    <row r="168" spans="1:1">
      <c r="A168">
        <f>IF('Форма 4.2.1 | Т-ТЭ | потр'!$R$28="",1,0)</f>
        <v>0</v>
      </c>
    </row>
    <row r="169" spans="1:1">
      <c r="A169">
        <f>IF('Форма 4.2.1 | Т-ТЭ | потр'!$T$28="",1,0)</f>
        <v>0</v>
      </c>
    </row>
    <row r="170" spans="1:1">
      <c r="A170">
        <f>IF('Форма 4.2.1 | Т-ТЭ | потр'!$S$28="",1,0)</f>
        <v>0</v>
      </c>
    </row>
    <row r="171" spans="1:1">
      <c r="A171">
        <f>IF('Форма 4.2.1 | Т-ТЭ | потр'!$U$28="",1,0)</f>
        <v>0</v>
      </c>
    </row>
    <row r="172" spans="1:1">
      <c r="A172">
        <f>IF('Форма 4.2.1 | Т-ТЭ | потр'!$O$45="",1,0)</f>
        <v>0</v>
      </c>
    </row>
    <row r="173" spans="1:1">
      <c r="A173">
        <f>IF('Форма 4.2.1 | Т-ТЭ | потр'!$M$46="",1,0)</f>
        <v>0</v>
      </c>
    </row>
    <row r="174" spans="1:1">
      <c r="A174">
        <f>IF('Форма 4.2.1 | Т-ТЭ | потр'!$O$46="",1,0)</f>
        <v>0</v>
      </c>
    </row>
    <row r="175" spans="1:1">
      <c r="A175">
        <f>IF('Форма 4.2.1 | Т-ТЭ | потр'!$R$46="",1,0)</f>
        <v>0</v>
      </c>
    </row>
    <row r="176" spans="1:1">
      <c r="A176">
        <f>IF('Форма 4.2.1 | Т-ТЭ | потр'!$T$46="",1,0)</f>
        <v>0</v>
      </c>
    </row>
    <row r="177" spans="1:1">
      <c r="A177">
        <f>IF('Форма 4.2.1 | Т-ТЭ | потр'!$S$46="",1,0)</f>
        <v>0</v>
      </c>
    </row>
    <row r="178" spans="1:1">
      <c r="A178">
        <f>IF('Форма 4.2.1 | Т-ТЭ | потр'!$U$46="",1,0)</f>
        <v>0</v>
      </c>
    </row>
    <row r="179" spans="1:1">
      <c r="A179">
        <f>IF('Форма 4.2.1 | Т-ТЭ | потр'!$O$63="",1,0)</f>
        <v>0</v>
      </c>
    </row>
    <row r="180" spans="1:1">
      <c r="A180">
        <f>IF('Форма 4.2.1 | Т-ТЭ | потр'!$M$64="",1,0)</f>
        <v>0</v>
      </c>
    </row>
    <row r="181" spans="1:1">
      <c r="A181">
        <f>IF('Форма 4.2.1 | Т-ТЭ | потр'!$O$64="",1,0)</f>
        <v>0</v>
      </c>
    </row>
    <row r="182" spans="1:1">
      <c r="A182">
        <f>IF('Форма 4.2.1 | Т-ТЭ | потр'!$R$64="",1,0)</f>
        <v>0</v>
      </c>
    </row>
    <row r="183" spans="1:1">
      <c r="A183">
        <f>IF('Форма 4.2.1 | Т-ТЭ | потр'!$T$64="",1,0)</f>
        <v>0</v>
      </c>
    </row>
    <row r="184" spans="1:1">
      <c r="A184">
        <f>IF('Форма 4.2.1 | Т-ТЭ | потр'!$S$64="",1,0)</f>
        <v>0</v>
      </c>
    </row>
    <row r="185" spans="1:1">
      <c r="A185">
        <f>IF('Форма 4.2.1 | Т-ТЭ | потр'!$U$64="",1,0)</f>
        <v>0</v>
      </c>
    </row>
    <row r="186" spans="1:1">
      <c r="A186">
        <f>IF('Форма 4.2.1 | Т-ТЭ | потр'!$O$31="",1,0)</f>
        <v>0</v>
      </c>
    </row>
    <row r="187" spans="1:1">
      <c r="A187">
        <f>IF('Форма 4.2.1 | Т-ТЭ | потр'!$M$32="",1,0)</f>
        <v>0</v>
      </c>
    </row>
    <row r="188" spans="1:1">
      <c r="A188">
        <f>IF('Форма 4.2.1 | Т-ТЭ | потр'!$O$32="",1,0)</f>
        <v>0</v>
      </c>
    </row>
    <row r="189" spans="1:1">
      <c r="A189">
        <f>IF('Форма 4.2.1 | Т-ТЭ | потр'!$R$32="",1,0)</f>
        <v>0</v>
      </c>
    </row>
    <row r="190" spans="1:1">
      <c r="A190">
        <f>IF('Форма 4.2.1 | Т-ТЭ | потр'!$T$32="",1,0)</f>
        <v>0</v>
      </c>
    </row>
    <row r="191" spans="1:1">
      <c r="A191">
        <f>IF('Форма 4.2.1 | Т-ТЭ | потр'!$S$32="",1,0)</f>
        <v>0</v>
      </c>
    </row>
    <row r="192" spans="1:1">
      <c r="A192">
        <f>IF('Форма 4.2.1 | Т-ТЭ | потр'!$U$32="",1,0)</f>
        <v>0</v>
      </c>
    </row>
    <row r="193" spans="1:1">
      <c r="A193">
        <f>IF('Форма 4.2.1 | Т-ТЭ | потр'!$O$49="",1,0)</f>
        <v>0</v>
      </c>
    </row>
    <row r="194" spans="1:1">
      <c r="A194">
        <f>IF('Форма 4.2.1 | Т-ТЭ | потр'!$M$50="",1,0)</f>
        <v>0</v>
      </c>
    </row>
    <row r="195" spans="1:1">
      <c r="A195">
        <f>IF('Форма 4.2.1 | Т-ТЭ | потр'!$O$50="",1,0)</f>
        <v>0</v>
      </c>
    </row>
    <row r="196" spans="1:1">
      <c r="A196">
        <f>IF('Форма 4.2.1 | Т-ТЭ | потр'!$R$50="",1,0)</f>
        <v>0</v>
      </c>
    </row>
    <row r="197" spans="1:1">
      <c r="A197">
        <f>IF('Форма 4.2.1 | Т-ТЭ | потр'!$T$50="",1,0)</f>
        <v>0</v>
      </c>
    </row>
    <row r="198" spans="1:1">
      <c r="A198">
        <f>IF('Форма 4.2.1 | Т-ТЭ | потр'!$S$50="",1,0)</f>
        <v>0</v>
      </c>
    </row>
    <row r="199" spans="1:1">
      <c r="A199">
        <f>IF('Форма 4.2.1 | Т-ТЭ | потр'!$U$50="",1,0)</f>
        <v>0</v>
      </c>
    </row>
    <row r="200" spans="1:1">
      <c r="A200">
        <f>IF('Форма 4.2.1 | Т-ТЭ | потр'!$O$67="",1,0)</f>
        <v>0</v>
      </c>
    </row>
    <row r="201" spans="1:1">
      <c r="A201">
        <f>IF('Форма 4.2.1 | Т-ТЭ | потр'!$M$68="",1,0)</f>
        <v>0</v>
      </c>
    </row>
    <row r="202" spans="1:1">
      <c r="A202">
        <f>IF('Форма 4.2.1 | Т-ТЭ | потр'!$O$68="",1,0)</f>
        <v>0</v>
      </c>
    </row>
    <row r="203" spans="1:1">
      <c r="A203">
        <f>IF('Форма 4.2.1 | Т-ТЭ | потр'!$R$68="",1,0)</f>
        <v>0</v>
      </c>
    </row>
    <row r="204" spans="1:1">
      <c r="A204">
        <f>IF('Форма 4.2.1 | Т-ТЭ | потр'!$T$68="",1,0)</f>
        <v>0</v>
      </c>
    </row>
    <row r="205" spans="1:1">
      <c r="A205">
        <f>IF('Форма 4.2.1 | Т-ТЭ | потр'!$S$68="",1,0)</f>
        <v>0</v>
      </c>
    </row>
    <row r="206" spans="1:1">
      <c r="A206">
        <f>IF('Форма 4.2.1 | Т-ТЭ | потр'!$U$68="",1,0)</f>
        <v>0</v>
      </c>
    </row>
    <row r="207" spans="1:1">
      <c r="A207">
        <f>IF('Форма 4.2.3 | Т-гор.вода'!$O$28="",1,0)</f>
        <v>0</v>
      </c>
    </row>
    <row r="208" spans="1:1">
      <c r="A208">
        <f>IF('Форма 4.2.3 | Т-гор.вода'!$M$29="",1,0)</f>
        <v>0</v>
      </c>
    </row>
    <row r="209" spans="1:1">
      <c r="A209">
        <f>IF('Форма 4.2.3 | Т-гор.вода'!$O$29="",1,0)</f>
        <v>0</v>
      </c>
    </row>
    <row r="210" spans="1:1">
      <c r="A210">
        <f>IF('Форма 4.2.3 | Т-гор.вода'!$P$29="",1,0)</f>
        <v>0</v>
      </c>
    </row>
    <row r="211" spans="1:1">
      <c r="A211">
        <f>IF('Форма 4.2.3 | Т-гор.вода'!$W$29="",1,0)</f>
        <v>0</v>
      </c>
    </row>
    <row r="212" spans="1:1">
      <c r="A212">
        <f>IF('Форма 4.2.3 | Т-гор.вода'!$Y$29="",1,0)</f>
        <v>0</v>
      </c>
    </row>
    <row r="213" spans="1:1">
      <c r="A213">
        <f>IF('Форма 4.2.3 | Т-гор.вода'!$X$29="",1,0)</f>
        <v>0</v>
      </c>
    </row>
    <row r="214" spans="1:1">
      <c r="A214">
        <f>IF('Форма 4.2.3 | Т-гор.вода'!$Z$29="",1,0)</f>
        <v>0</v>
      </c>
    </row>
    <row r="215" spans="1:1">
      <c r="A215">
        <f>IF('Форма 4.2.1 | Т-ТЭ | потр'!$O$82="",1,0)</f>
        <v>0</v>
      </c>
    </row>
    <row r="216" spans="1:1">
      <c r="A216">
        <f>IF('Форма 4.2.1 | Т-ТЭ | потр'!$M$83="",1,0)</f>
        <v>0</v>
      </c>
    </row>
    <row r="217" spans="1:1">
      <c r="A217">
        <f>IF('Форма 4.2.1 | Т-ТЭ | потр'!$O$83="",1,0)</f>
        <v>0</v>
      </c>
    </row>
    <row r="218" spans="1:1">
      <c r="A218">
        <f>IF('Форма 4.2.1 | Т-ТЭ | потр'!$R$83="",1,0)</f>
        <v>0</v>
      </c>
    </row>
    <row r="219" spans="1:1">
      <c r="A219">
        <f>IF('Форма 4.2.1 | Т-ТЭ | потр'!$T$83="",1,0)</f>
        <v>0</v>
      </c>
    </row>
    <row r="220" spans="1:1">
      <c r="A220">
        <f>IF('Форма 4.2.1 | Т-ТЭ | потр'!$S$83="",1,0)</f>
        <v>0</v>
      </c>
    </row>
    <row r="221" spans="1:1">
      <c r="A221">
        <f>IF('Форма 4.2.1 | Т-ТЭ | потр'!$U$83="",1,0)</f>
        <v>0</v>
      </c>
    </row>
    <row r="222" spans="1:1">
      <c r="A222">
        <f>IF('Форма 4.2.3 | Т-гор.вода'!$O$33="",1,0)</f>
        <v>0</v>
      </c>
    </row>
    <row r="223" spans="1:1">
      <c r="A223">
        <f>IF('Форма 4.2.3 | Т-гор.вода'!$M$34="",1,0)</f>
        <v>0</v>
      </c>
    </row>
    <row r="224" spans="1:1">
      <c r="A224">
        <f>IF('Форма 4.2.3 | Т-гор.вода'!$O$34="",1,0)</f>
        <v>0</v>
      </c>
    </row>
    <row r="225" spans="1:1">
      <c r="A225">
        <f>IF('Форма 4.2.3 | Т-гор.вода'!$P$34="",1,0)</f>
        <v>0</v>
      </c>
    </row>
    <row r="226" spans="1:1">
      <c r="A226">
        <f>IF('Форма 4.2.3 | Т-гор.вода'!$W$34="",1,0)</f>
        <v>0</v>
      </c>
    </row>
    <row r="227" spans="1:1">
      <c r="A227">
        <f>IF('Форма 4.2.3 | Т-гор.вода'!$Y$34="",1,0)</f>
        <v>0</v>
      </c>
    </row>
    <row r="228" spans="1:1">
      <c r="A228">
        <f>IF('Форма 4.2.3 | Т-гор.вода'!$X$34="",1,0)</f>
        <v>0</v>
      </c>
    </row>
    <row r="229" spans="1:1">
      <c r="A229">
        <f>IF('Форма 4.2.3 | Т-гор.вода'!$Z$34="",1,0)</f>
        <v>0</v>
      </c>
    </row>
    <row r="230" spans="1:1">
      <c r="A230">
        <f>IF('Форма 4.2.3 | Т-гор.вода'!$O$38="",1,0)</f>
        <v>0</v>
      </c>
    </row>
    <row r="231" spans="1:1">
      <c r="A231">
        <f>IF('Форма 4.2.3 | Т-гор.вода'!$M$39="",1,0)</f>
        <v>0</v>
      </c>
    </row>
    <row r="232" spans="1:1">
      <c r="A232">
        <f>IF('Форма 4.2.3 | Т-гор.вода'!$O$39="",1,0)</f>
        <v>0</v>
      </c>
    </row>
    <row r="233" spans="1:1">
      <c r="A233">
        <f>IF('Форма 4.2.3 | Т-гор.вода'!$P$39="",1,0)</f>
        <v>0</v>
      </c>
    </row>
    <row r="234" spans="1:1">
      <c r="A234">
        <f>IF('Форма 4.2.3 | Т-гор.вода'!$W$39="",1,0)</f>
        <v>0</v>
      </c>
    </row>
    <row r="235" spans="1:1">
      <c r="A235">
        <f>IF('Форма 4.2.3 | Т-гор.вода'!$Y$39="",1,0)</f>
        <v>0</v>
      </c>
    </row>
    <row r="236" spans="1:1">
      <c r="A236">
        <f>IF('Форма 4.2.3 | Т-гор.вода'!$X$39="",1,0)</f>
        <v>0</v>
      </c>
    </row>
    <row r="237" spans="1:1">
      <c r="A237">
        <f>IF('Форма 4.2.3 | Т-гор.вода'!$Z$39="",1,0)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REESTR_LINK">
    <tabColor indexed="47"/>
  </sheetPr>
  <dimension ref="A1:C3"/>
  <sheetViews>
    <sheetView showGridLines="0" workbookViewId="0"/>
  </sheetViews>
  <sheetFormatPr defaultRowHeight="15"/>
  <cols>
    <col min="1" max="16384" width="9.140625" style="4"/>
  </cols>
  <sheetData>
    <row r="1" spans="1:3">
      <c r="A1" s="4" t="s">
        <v>511</v>
      </c>
      <c r="B1" s="4" t="s">
        <v>512</v>
      </c>
      <c r="C1" s="4" t="s">
        <v>66</v>
      </c>
    </row>
    <row r="2" spans="1:3">
      <c r="A2" s="4">
        <v>4189678</v>
      </c>
      <c r="B2" s="4" t="s">
        <v>1003</v>
      </c>
      <c r="C2" s="4" t="s">
        <v>1004</v>
      </c>
    </row>
    <row r="3" spans="1:3">
      <c r="A3" s="4">
        <v>4190415</v>
      </c>
      <c r="B3" s="4" t="s">
        <v>1005</v>
      </c>
      <c r="C3" s="4" t="s">
        <v>1004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REESTR_DS">
    <tabColor rgb="FFFFCC99"/>
  </sheetPr>
  <dimension ref="B3:B6"/>
  <sheetViews>
    <sheetView showGridLines="0" workbookViewId="0"/>
  </sheetViews>
  <sheetFormatPr defaultRowHeight="15"/>
  <cols>
    <col min="2" max="2" width="66" customWidth="1"/>
  </cols>
  <sheetData>
    <row r="3" spans="2:2">
      <c r="B3" t="s">
        <v>1690</v>
      </c>
    </row>
    <row r="4" spans="2:2">
      <c r="B4" t="s">
        <v>1691</v>
      </c>
    </row>
    <row r="5" spans="2:2">
      <c r="B5" t="s">
        <v>1692</v>
      </c>
    </row>
    <row r="6" spans="2:2">
      <c r="B6" t="s">
        <v>515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modHTTP">
    <tabColor rgb="FFFFCC99"/>
  </sheetPr>
  <dimension ref="A1"/>
  <sheetViews>
    <sheetView showGridLines="0" workbookViewId="0"/>
  </sheetViews>
  <sheetFormatPr defaultRowHeight="15"/>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5"/>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sheetPr codeName="modSheetMain">
    <tabColor rgb="FFFFCC99"/>
  </sheetPr>
  <dimension ref="A1:B1"/>
  <sheetViews>
    <sheetView showGridLines="0" workbookViewId="0"/>
  </sheetViews>
  <sheetFormatPr defaultRowHeight="15"/>
  <cols>
    <col min="1" max="1" width="38.42578125" customWidth="1"/>
  </cols>
  <sheetData>
    <row r="1" spans="1:2">
      <c r="A1" t="s">
        <v>391</v>
      </c>
      <c r="B1" t="s">
        <v>392</v>
      </c>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REESTR_VT">
    <tabColor indexed="47"/>
  </sheetPr>
  <dimension ref="A1:B12"/>
  <sheetViews>
    <sheetView showGridLines="0" workbookViewId="0"/>
  </sheetViews>
  <sheetFormatPr defaultRowHeight="15"/>
  <cols>
    <col min="1" max="1" width="9.140625" style="4"/>
    <col min="2" max="2" width="65.28515625" style="4" customWidth="1"/>
    <col min="3" max="3" width="41" style="4" customWidth="1"/>
    <col min="4" max="16384" width="9.140625" style="4"/>
  </cols>
  <sheetData>
    <row r="1" spans="1:2">
      <c r="A1" s="4" t="s">
        <v>329</v>
      </c>
      <c r="B1" s="4" t="s">
        <v>330</v>
      </c>
    </row>
    <row r="2" spans="1:2">
      <c r="A2" s="4">
        <v>4213775</v>
      </c>
      <c r="B2" s="4" t="s">
        <v>610</v>
      </c>
    </row>
    <row r="3" spans="1:2">
      <c r="A3" s="4">
        <v>4213784</v>
      </c>
      <c r="B3" s="4" t="s">
        <v>768</v>
      </c>
    </row>
    <row r="4" spans="1:2">
      <c r="A4" s="4">
        <v>4213781</v>
      </c>
      <c r="B4" s="4" t="s">
        <v>767</v>
      </c>
    </row>
    <row r="5" spans="1:2">
      <c r="A5" s="4">
        <v>4213776</v>
      </c>
      <c r="B5" s="4" t="s">
        <v>611</v>
      </c>
    </row>
    <row r="6" spans="1:2">
      <c r="A6" s="4">
        <v>4213777</v>
      </c>
      <c r="B6" s="4" t="s">
        <v>612</v>
      </c>
    </row>
    <row r="7" spans="1:2">
      <c r="A7" s="4">
        <v>4238670</v>
      </c>
      <c r="B7" s="4" t="s">
        <v>758</v>
      </c>
    </row>
    <row r="8" spans="1:2">
      <c r="A8" s="4">
        <v>4213778</v>
      </c>
      <c r="B8" s="4" t="s">
        <v>613</v>
      </c>
    </row>
    <row r="9" spans="1:2">
      <c r="A9" s="4">
        <v>4213780</v>
      </c>
      <c r="B9" s="4" t="s">
        <v>614</v>
      </c>
    </row>
    <row r="10" spans="1:2">
      <c r="A10" s="4">
        <v>4213779</v>
      </c>
      <c r="B10" s="4" t="s">
        <v>617</v>
      </c>
    </row>
    <row r="11" spans="1:2">
      <c r="A11" s="4">
        <v>4213783</v>
      </c>
      <c r="B11" s="4" t="s">
        <v>616</v>
      </c>
    </row>
    <row r="12" spans="1:2">
      <c r="A12" s="4">
        <v>4213782</v>
      </c>
      <c r="B12" s="4" t="s">
        <v>615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0">
    <tabColor rgb="FFCCCCFF"/>
  </sheetPr>
  <dimension ref="A1:I54"/>
  <sheetViews>
    <sheetView showGridLines="0" tabSelected="1" topLeftCell="D4" zoomScale="80" zoomScaleNormal="80" workbookViewId="0">
      <selection activeCell="E5" sqref="E5:F5"/>
    </sheetView>
  </sheetViews>
  <sheetFormatPr defaultRowHeight="15"/>
  <cols>
    <col min="1" max="2" width="10.7109375" hidden="1" customWidth="1"/>
    <col min="3" max="3" width="3.7109375" hidden="1" customWidth="1"/>
    <col min="4" max="4" width="1.7109375" customWidth="1"/>
    <col min="5" max="5" width="55.28515625" customWidth="1"/>
    <col min="6" max="6" width="50.7109375" customWidth="1"/>
    <col min="7" max="7" width="3.7109375" customWidth="1"/>
    <col min="10" max="10" width="30" customWidth="1"/>
  </cols>
  <sheetData>
    <row r="1" spans="5:6" ht="3" customHeight="1">
      <c r="F1">
        <v>31342373</v>
      </c>
    </row>
    <row r="2" spans="5:6">
      <c r="E2" t="str">
        <f>"Код шаблона: " &amp; GetCode()</f>
        <v>Код шаблона: FAS.JKH.OPEN.INFO.PRICE.WARM</v>
      </c>
    </row>
    <row r="3" spans="5:6">
      <c r="E3" t="str">
        <f>"Версия " &amp; GetVersion()</f>
        <v>Версия 1.0.2</v>
      </c>
    </row>
    <row r="5" spans="5:6">
      <c r="E5" s="1" t="s">
        <v>766</v>
      </c>
      <c r="F5" s="1"/>
    </row>
    <row r="7" spans="5:6">
      <c r="E7" t="s">
        <v>51</v>
      </c>
      <c r="F7" t="s">
        <v>127</v>
      </c>
    </row>
    <row r="9" spans="5:6">
      <c r="E9" t="s">
        <v>473</v>
      </c>
      <c r="F9" t="s">
        <v>84</v>
      </c>
    </row>
    <row r="11" spans="5:6">
      <c r="E11" t="s">
        <v>471</v>
      </c>
      <c r="F11" t="s">
        <v>1007</v>
      </c>
    </row>
    <row r="12" spans="5:6">
      <c r="E12" t="s">
        <v>472</v>
      </c>
      <c r="F12" t="s">
        <v>1008</v>
      </c>
    </row>
    <row r="14" spans="5:6">
      <c r="E14" t="s">
        <v>368</v>
      </c>
      <c r="F14" t="s">
        <v>41</v>
      </c>
    </row>
    <row r="15" spans="5:6" hidden="1">
      <c r="E15" t="s">
        <v>298</v>
      </c>
      <c r="F15" t="s">
        <v>772</v>
      </c>
    </row>
    <row r="16" spans="5:6" hidden="1">
      <c r="E16" t="s">
        <v>597</v>
      </c>
    </row>
    <row r="17" spans="5:6">
      <c r="F17" t="s">
        <v>605</v>
      </c>
    </row>
    <row r="18" spans="5:6">
      <c r="E18" t="s">
        <v>501</v>
      </c>
      <c r="F18" t="s">
        <v>1680</v>
      </c>
    </row>
    <row r="19" spans="5:6">
      <c r="E19" t="s">
        <v>594</v>
      </c>
      <c r="F19" t="s">
        <v>1681</v>
      </c>
    </row>
    <row r="20" spans="5:6">
      <c r="E20" t="s">
        <v>593</v>
      </c>
      <c r="F20" t="s">
        <v>1700</v>
      </c>
    </row>
    <row r="21" spans="5:6">
      <c r="E21" t="s">
        <v>500</v>
      </c>
      <c r="F21" t="s">
        <v>1682</v>
      </c>
    </row>
    <row r="22" spans="5:6" hidden="1">
      <c r="F22" t="s">
        <v>606</v>
      </c>
    </row>
    <row r="23" spans="5:6" hidden="1">
      <c r="E23" t="s">
        <v>609</v>
      </c>
    </row>
    <row r="24" spans="5:6" hidden="1">
      <c r="E24" t="s">
        <v>608</v>
      </c>
    </row>
    <row r="25" spans="5:6" hidden="1">
      <c r="E25" t="s">
        <v>607</v>
      </c>
    </row>
    <row r="26" spans="5:6" hidden="1">
      <c r="E26" t="s">
        <v>500</v>
      </c>
    </row>
    <row r="27" spans="5:6" ht="35.1" customHeight="1"/>
    <row r="28" spans="5:6">
      <c r="E28" t="s">
        <v>169</v>
      </c>
      <c r="F28" t="s">
        <v>84</v>
      </c>
    </row>
    <row r="29" spans="5:6">
      <c r="E29" t="s">
        <v>78</v>
      </c>
      <c r="F29" t="s">
        <v>1670</v>
      </c>
    </row>
    <row r="30" spans="5:6" hidden="1">
      <c r="E30" t="s">
        <v>202</v>
      </c>
    </row>
    <row r="31" spans="5:6">
      <c r="E31" t="s">
        <v>52</v>
      </c>
      <c r="F31">
        <v>7802312374</v>
      </c>
    </row>
    <row r="32" spans="5:6">
      <c r="E32" t="s">
        <v>53</v>
      </c>
      <c r="F32">
        <v>471543001</v>
      </c>
    </row>
    <row r="34" spans="5:6">
      <c r="E34" t="s">
        <v>720</v>
      </c>
      <c r="F34" t="s">
        <v>723</v>
      </c>
    </row>
    <row r="36" spans="5:6">
      <c r="E36" t="s">
        <v>242</v>
      </c>
      <c r="F36" t="s">
        <v>203</v>
      </c>
    </row>
    <row r="38" spans="5:6">
      <c r="E38" t="s">
        <v>726</v>
      </c>
      <c r="F38" t="s">
        <v>84</v>
      </c>
    </row>
    <row r="40" spans="5:6">
      <c r="E40" t="s">
        <v>543</v>
      </c>
      <c r="F40" t="s">
        <v>1683</v>
      </c>
    </row>
    <row r="41" spans="5:6">
      <c r="E41" t="s">
        <v>544</v>
      </c>
      <c r="F41" t="s">
        <v>1684</v>
      </c>
    </row>
    <row r="42" spans="5:6">
      <c r="F42" t="s">
        <v>576</v>
      </c>
    </row>
    <row r="43" spans="5:6">
      <c r="E43" t="s">
        <v>86</v>
      </c>
      <c r="F43" t="s">
        <v>1685</v>
      </c>
    </row>
    <row r="44" spans="5:6">
      <c r="E44" t="s">
        <v>87</v>
      </c>
      <c r="F44" t="s">
        <v>1686</v>
      </c>
    </row>
    <row r="45" spans="5:6">
      <c r="E45" t="s">
        <v>577</v>
      </c>
      <c r="F45" t="s">
        <v>1687</v>
      </c>
    </row>
    <row r="46" spans="5:6">
      <c r="E46" t="s">
        <v>578</v>
      </c>
      <c r="F46" t="s">
        <v>1688</v>
      </c>
    </row>
    <row r="47" spans="5:6" ht="20.100000000000001" customHeight="1"/>
    <row r="54" spans="5:9">
      <c r="E54" s="1"/>
      <c r="F54" s="1"/>
      <c r="G54" s="1"/>
      <c r="H54" s="1"/>
      <c r="I54" s="1"/>
    </row>
  </sheetData>
  <sheetProtection password="FA9C" sheet="1" objects="1" scenarios="1" formatColumns="0" formatRows="0"/>
  <dataConsolidate leftLabels="1"/>
  <mergeCells count="2">
    <mergeCell ref="E5:F5"/>
    <mergeCell ref="E54:I54"/>
  </mergeCells>
  <phoneticPr fontId="0"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sheetPr codeName="REESTR_VED">
    <tabColor indexed="47"/>
  </sheetPr>
  <dimension ref="A1:B11"/>
  <sheetViews>
    <sheetView showGridLines="0" workbookViewId="0"/>
  </sheetViews>
  <sheetFormatPr defaultRowHeight="15"/>
  <cols>
    <col min="1" max="1" width="9.140625" style="4"/>
    <col min="2" max="2" width="65.28515625" style="4" customWidth="1"/>
    <col min="3" max="3" width="41" style="4" customWidth="1"/>
    <col min="4" max="16384" width="9.140625" style="4"/>
  </cols>
  <sheetData>
    <row r="1" spans="1:2">
      <c r="A1" s="4" t="s">
        <v>329</v>
      </c>
      <c r="B1" s="4" t="s">
        <v>331</v>
      </c>
    </row>
    <row r="2" spans="1:2">
      <c r="A2" s="4">
        <v>4190064</v>
      </c>
      <c r="B2" s="4" t="s">
        <v>993</v>
      </c>
    </row>
    <row r="3" spans="1:2">
      <c r="A3" s="4">
        <v>4190065</v>
      </c>
      <c r="B3" s="4" t="s">
        <v>994</v>
      </c>
    </row>
    <row r="4" spans="1:2">
      <c r="A4" s="4">
        <v>4190066</v>
      </c>
      <c r="B4" s="4" t="s">
        <v>995</v>
      </c>
    </row>
    <row r="5" spans="1:2">
      <c r="A5" s="4">
        <v>4190067</v>
      </c>
      <c r="B5" s="4" t="s">
        <v>996</v>
      </c>
    </row>
    <row r="6" spans="1:2">
      <c r="A6" s="4">
        <v>4190068</v>
      </c>
      <c r="B6" s="4" t="s">
        <v>997</v>
      </c>
    </row>
    <row r="7" spans="1:2">
      <c r="A7" s="4">
        <v>4190069</v>
      </c>
      <c r="B7" s="4" t="s">
        <v>998</v>
      </c>
    </row>
    <row r="8" spans="1:2">
      <c r="A8" s="4">
        <v>4190070</v>
      </c>
      <c r="B8" s="4" t="s">
        <v>999</v>
      </c>
    </row>
    <row r="9" spans="1:2">
      <c r="A9" s="4">
        <v>4190071</v>
      </c>
      <c r="B9" s="4" t="s">
        <v>1000</v>
      </c>
    </row>
    <row r="10" spans="1:2">
      <c r="A10" s="4">
        <v>4190072</v>
      </c>
      <c r="B10" s="4" t="s">
        <v>1001</v>
      </c>
    </row>
    <row r="11" spans="1:2">
      <c r="A11" s="4">
        <v>4190073</v>
      </c>
      <c r="B11" s="4" t="s">
        <v>1002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modfrmReestrObj">
    <tabColor indexed="47"/>
  </sheetPr>
  <dimension ref="A1"/>
  <sheetViews>
    <sheetView showGridLines="0" workbookViewId="0"/>
  </sheetViews>
  <sheetFormatPr defaultRowHeight="15"/>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sheetPr codeName="AllSheetsInThisWorkbook">
    <tabColor indexed="47"/>
  </sheetPr>
  <dimension ref="A1:B42"/>
  <sheetViews>
    <sheetView showGridLines="0" workbookViewId="0"/>
  </sheetViews>
  <sheetFormatPr defaultRowHeight="15"/>
  <cols>
    <col min="1" max="1" width="36.28515625" customWidth="1"/>
    <col min="2" max="2" width="21.140625" customWidth="1"/>
  </cols>
  <sheetData>
    <row r="1" spans="1:2">
      <c r="A1" t="s">
        <v>56</v>
      </c>
      <c r="B1" t="s">
        <v>57</v>
      </c>
    </row>
    <row r="2" spans="1:2">
      <c r="A2" t="s">
        <v>412</v>
      </c>
      <c r="B2" t="s">
        <v>75</v>
      </c>
    </row>
    <row r="3" spans="1:2">
      <c r="A3" t="s">
        <v>413</v>
      </c>
      <c r="B3" t="s">
        <v>81</v>
      </c>
    </row>
    <row r="4" spans="1:2">
      <c r="A4" t="s">
        <v>414</v>
      </c>
      <c r="B4" t="s">
        <v>385</v>
      </c>
    </row>
    <row r="5" spans="1:2">
      <c r="A5" t="s">
        <v>416</v>
      </c>
      <c r="B5" t="s">
        <v>58</v>
      </c>
    </row>
    <row r="6" spans="1:2">
      <c r="A6" t="s">
        <v>415</v>
      </c>
      <c r="B6" t="s">
        <v>574</v>
      </c>
    </row>
    <row r="7" spans="1:2">
      <c r="A7" t="s">
        <v>744</v>
      </c>
      <c r="B7" t="s">
        <v>487</v>
      </c>
    </row>
    <row r="8" spans="1:2">
      <c r="A8" t="s">
        <v>745</v>
      </c>
      <c r="B8" t="s">
        <v>425</v>
      </c>
    </row>
    <row r="9" spans="1:2">
      <c r="A9" t="s">
        <v>507</v>
      </c>
      <c r="B9" t="s">
        <v>426</v>
      </c>
    </row>
    <row r="10" spans="1:2">
      <c r="A10" t="s">
        <v>417</v>
      </c>
      <c r="B10" t="s">
        <v>427</v>
      </c>
    </row>
    <row r="11" spans="1:2">
      <c r="A11" t="s">
        <v>759</v>
      </c>
      <c r="B11" t="s">
        <v>488</v>
      </c>
    </row>
    <row r="12" spans="1:2">
      <c r="A12" t="s">
        <v>760</v>
      </c>
      <c r="B12" t="s">
        <v>428</v>
      </c>
    </row>
    <row r="13" spans="1:2">
      <c r="A13" t="s">
        <v>746</v>
      </c>
      <c r="B13" t="s">
        <v>429</v>
      </c>
    </row>
    <row r="14" spans="1:2">
      <c r="A14" t="s">
        <v>747</v>
      </c>
      <c r="B14" t="s">
        <v>430</v>
      </c>
    </row>
    <row r="15" spans="1:2">
      <c r="A15" t="s">
        <v>748</v>
      </c>
      <c r="B15" t="s">
        <v>334</v>
      </c>
    </row>
    <row r="16" spans="1:2">
      <c r="A16" t="s">
        <v>749</v>
      </c>
      <c r="B16" t="s">
        <v>60</v>
      </c>
    </row>
    <row r="17" spans="1:2">
      <c r="A17" t="s">
        <v>750</v>
      </c>
      <c r="B17" t="s">
        <v>386</v>
      </c>
    </row>
    <row r="18" spans="1:2">
      <c r="A18" t="s">
        <v>751</v>
      </c>
      <c r="B18" t="s">
        <v>439</v>
      </c>
    </row>
    <row r="19" spans="1:2">
      <c r="A19" t="s">
        <v>752</v>
      </c>
      <c r="B19" t="s">
        <v>249</v>
      </c>
    </row>
    <row r="20" spans="1:2">
      <c r="A20" t="s">
        <v>753</v>
      </c>
      <c r="B20" t="s">
        <v>73</v>
      </c>
    </row>
    <row r="21" spans="1:2">
      <c r="A21" t="s">
        <v>754</v>
      </c>
      <c r="B21" t="s">
        <v>62</v>
      </c>
    </row>
    <row r="22" spans="1:2">
      <c r="A22" t="s">
        <v>755</v>
      </c>
      <c r="B22" t="s">
        <v>74</v>
      </c>
    </row>
    <row r="23" spans="1:2">
      <c r="A23" t="s">
        <v>756</v>
      </c>
      <c r="B23" t="s">
        <v>431</v>
      </c>
    </row>
    <row r="24" spans="1:2">
      <c r="A24" t="s">
        <v>757</v>
      </c>
      <c r="B24" t="s">
        <v>72</v>
      </c>
    </row>
    <row r="25" spans="1:2">
      <c r="A25" t="s">
        <v>598</v>
      </c>
      <c r="B25" t="s">
        <v>61</v>
      </c>
    </row>
    <row r="26" spans="1:2">
      <c r="A26" t="s">
        <v>599</v>
      </c>
      <c r="B26" t="s">
        <v>63</v>
      </c>
    </row>
    <row r="27" spans="1:2">
      <c r="A27" t="s">
        <v>509</v>
      </c>
      <c r="B27" t="s">
        <v>384</v>
      </c>
    </row>
    <row r="28" spans="1:2">
      <c r="A28" t="s">
        <v>419</v>
      </c>
      <c r="B28" t="s">
        <v>14</v>
      </c>
    </row>
    <row r="29" spans="1:2">
      <c r="A29" t="s">
        <v>508</v>
      </c>
      <c r="B29" t="s">
        <v>15</v>
      </c>
    </row>
    <row r="30" spans="1:2">
      <c r="A30" t="s">
        <v>418</v>
      </c>
      <c r="B30" t="s">
        <v>575</v>
      </c>
    </row>
    <row r="31" spans="1:2">
      <c r="A31" t="s">
        <v>583</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B38" t="s">
        <v>198</v>
      </c>
    </row>
    <row r="39" spans="1:2">
      <c r="B39" t="s">
        <v>180</v>
      </c>
    </row>
    <row r="40" spans="1:2">
      <c r="B40" t="s">
        <v>177</v>
      </c>
    </row>
    <row r="41" spans="1:2">
      <c r="B41" t="s">
        <v>220</v>
      </c>
    </row>
    <row r="42" spans="1:2">
      <c r="B42" t="s">
        <v>178</v>
      </c>
    </row>
  </sheetData>
  <sheetProtection formatColumns="0" formatRows="0"/>
  <phoneticPr fontId="0"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sheetPr codeName="TSH_et_union_vert">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5"/>
  <sheetData/>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Region">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modReestr">
    <tabColor indexed="47"/>
  </sheetPr>
  <dimension ref="A1"/>
  <sheetViews>
    <sheetView showGridLines="0" workbookViewId="0"/>
  </sheetViews>
  <sheetFormatPr defaultRowHeight="15"/>
  <cols>
    <col min="1" max="1" width="49.140625" customWidth="1"/>
  </cols>
  <sheetData/>
  <sheetProtection formatColumns="0" formatRows="0"/>
  <phoneticPr fontId="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sheetPr codeName="modfrmReestr">
    <tabColor indexed="47"/>
  </sheetPr>
  <dimension ref="A1"/>
  <sheetViews>
    <sheetView showGridLines="0" workbookViewId="0"/>
  </sheetViews>
  <sheetFormatPr defaultRowHeight="15"/>
  <sheetData/>
  <sheetProtection formatColumns="0" formatRows="0"/>
  <phoneticPr fontId="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modUpdTemplMain">
    <tabColor indexed="47"/>
  </sheetPr>
  <dimension ref="A1"/>
  <sheetViews>
    <sheetView showGridLines="0" workbookViewId="0"/>
  </sheetViews>
  <sheetFormatPr defaultRowHeight="15"/>
  <sheetData/>
  <sheetProtection formatColumns="0" formatRows="0"/>
  <phoneticPr fontId="0"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codeName="TSH_REESTR_ORG">
    <tabColor indexed="47"/>
  </sheetPr>
  <dimension ref="A1:J192"/>
  <sheetViews>
    <sheetView showGridLines="0" workbookViewId="0"/>
  </sheetViews>
  <sheetFormatPr defaultRowHeight="15"/>
  <cols>
    <col min="3" max="3" width="20.7109375" customWidth="1"/>
    <col min="4" max="4" width="25.140625" customWidth="1"/>
  </cols>
  <sheetData>
    <row r="1" spans="1:10">
      <c r="A1" s="3" t="s">
        <v>992</v>
      </c>
      <c r="B1" s="3" t="s">
        <v>1009</v>
      </c>
      <c r="C1" s="3" t="s">
        <v>1010</v>
      </c>
      <c r="D1" s="3" t="s">
        <v>1011</v>
      </c>
      <c r="E1" s="3" t="s">
        <v>1012</v>
      </c>
      <c r="F1" s="3" t="s">
        <v>1013</v>
      </c>
      <c r="G1" s="3" t="s">
        <v>1014</v>
      </c>
      <c r="H1" s="3" t="s">
        <v>1015</v>
      </c>
      <c r="I1" s="3" t="s">
        <v>1016</v>
      </c>
    </row>
    <row r="2" spans="1:10">
      <c r="A2" s="3">
        <v>1</v>
      </c>
      <c r="B2" s="3" t="s">
        <v>1017</v>
      </c>
      <c r="C2" s="3" t="s">
        <v>127</v>
      </c>
      <c r="D2" s="3" t="s">
        <v>1018</v>
      </c>
      <c r="E2" s="3" t="s">
        <v>1019</v>
      </c>
      <c r="F2" s="3" t="s">
        <v>1020</v>
      </c>
      <c r="G2" s="3" t="s">
        <v>1021</v>
      </c>
      <c r="H2" s="3" t="s">
        <v>1022</v>
      </c>
      <c r="I2" s="3"/>
      <c r="J2" t="s">
        <v>1679</v>
      </c>
    </row>
    <row r="3" spans="1:10">
      <c r="A3" s="3">
        <v>2</v>
      </c>
      <c r="B3" s="3" t="s">
        <v>1017</v>
      </c>
      <c r="C3" s="3" t="s">
        <v>127</v>
      </c>
      <c r="D3" s="3" t="s">
        <v>1023</v>
      </c>
      <c r="E3" s="3" t="s">
        <v>1024</v>
      </c>
      <c r="F3" s="3" t="s">
        <v>1025</v>
      </c>
      <c r="G3" s="3" t="s">
        <v>1026</v>
      </c>
      <c r="H3" s="3"/>
      <c r="I3" s="3"/>
      <c r="J3" t="s">
        <v>1679</v>
      </c>
    </row>
    <row r="4" spans="1:10">
      <c r="A4" s="3">
        <v>3</v>
      </c>
      <c r="B4" s="3" t="s">
        <v>1017</v>
      </c>
      <c r="C4" s="3" t="s">
        <v>127</v>
      </c>
      <c r="D4" s="3" t="s">
        <v>1027</v>
      </c>
      <c r="E4" s="3" t="s">
        <v>1028</v>
      </c>
      <c r="F4" s="3" t="s">
        <v>1029</v>
      </c>
      <c r="G4" s="3" t="s">
        <v>1030</v>
      </c>
      <c r="H4" s="3"/>
      <c r="I4" s="3"/>
      <c r="J4" t="s">
        <v>1679</v>
      </c>
    </row>
    <row r="5" spans="1:10">
      <c r="A5" s="3">
        <v>4</v>
      </c>
      <c r="B5" s="3" t="s">
        <v>1017</v>
      </c>
      <c r="C5" s="3" t="s">
        <v>127</v>
      </c>
      <c r="D5" s="3" t="s">
        <v>1031</v>
      </c>
      <c r="E5" s="3" t="s">
        <v>1032</v>
      </c>
      <c r="F5" s="3" t="s">
        <v>1033</v>
      </c>
      <c r="G5" s="3" t="s">
        <v>1034</v>
      </c>
      <c r="H5" s="3"/>
      <c r="I5" s="3"/>
      <c r="J5" t="s">
        <v>1679</v>
      </c>
    </row>
    <row r="6" spans="1:10">
      <c r="A6" s="3">
        <v>5</v>
      </c>
      <c r="B6" s="3" t="s">
        <v>1017</v>
      </c>
      <c r="C6" s="3" t="s">
        <v>127</v>
      </c>
      <c r="D6" s="3" t="s">
        <v>1035</v>
      </c>
      <c r="E6" s="3" t="s">
        <v>1036</v>
      </c>
      <c r="F6" s="3" t="s">
        <v>1037</v>
      </c>
      <c r="G6" s="3" t="s">
        <v>1038</v>
      </c>
      <c r="H6" s="3"/>
      <c r="I6" s="3"/>
      <c r="J6" t="s">
        <v>1679</v>
      </c>
    </row>
    <row r="7" spans="1:10">
      <c r="A7" s="3">
        <v>6</v>
      </c>
      <c r="B7" s="3" t="s">
        <v>1017</v>
      </c>
      <c r="C7" s="3" t="s">
        <v>127</v>
      </c>
      <c r="D7" s="3" t="s">
        <v>1039</v>
      </c>
      <c r="E7" s="3" t="s">
        <v>1040</v>
      </c>
      <c r="F7" s="3" t="s">
        <v>1041</v>
      </c>
      <c r="G7" s="3" t="s">
        <v>1026</v>
      </c>
      <c r="H7" s="3"/>
      <c r="I7" s="3"/>
      <c r="J7" t="s">
        <v>1679</v>
      </c>
    </row>
    <row r="8" spans="1:10">
      <c r="A8" s="3">
        <v>7</v>
      </c>
      <c r="B8" s="3" t="s">
        <v>1017</v>
      </c>
      <c r="C8" s="3" t="s">
        <v>127</v>
      </c>
      <c r="D8" s="3" t="s">
        <v>1042</v>
      </c>
      <c r="E8" s="3" t="s">
        <v>1043</v>
      </c>
      <c r="F8" s="3" t="s">
        <v>1044</v>
      </c>
      <c r="G8" s="3" t="s">
        <v>1026</v>
      </c>
      <c r="H8" s="3"/>
      <c r="I8" s="3"/>
      <c r="J8" t="s">
        <v>1679</v>
      </c>
    </row>
    <row r="9" spans="1:10">
      <c r="A9" s="3">
        <v>8</v>
      </c>
      <c r="B9" s="3" t="s">
        <v>1017</v>
      </c>
      <c r="C9" s="3" t="s">
        <v>127</v>
      </c>
      <c r="D9" s="3" t="s">
        <v>1045</v>
      </c>
      <c r="E9" s="3" t="s">
        <v>1046</v>
      </c>
      <c r="F9" s="3" t="s">
        <v>1047</v>
      </c>
      <c r="G9" s="3" t="s">
        <v>1048</v>
      </c>
      <c r="H9" s="3"/>
      <c r="I9" s="3"/>
      <c r="J9" t="s">
        <v>1679</v>
      </c>
    </row>
    <row r="10" spans="1:10">
      <c r="A10" s="3">
        <v>9</v>
      </c>
      <c r="B10" s="3" t="s">
        <v>1017</v>
      </c>
      <c r="C10" s="3" t="s">
        <v>127</v>
      </c>
      <c r="D10" s="3" t="s">
        <v>1049</v>
      </c>
      <c r="E10" s="3" t="s">
        <v>1050</v>
      </c>
      <c r="F10" s="3" t="s">
        <v>1051</v>
      </c>
      <c r="G10" s="3" t="s">
        <v>1052</v>
      </c>
      <c r="H10" s="3" t="s">
        <v>1022</v>
      </c>
      <c r="I10" s="3"/>
      <c r="J10" t="s">
        <v>1679</v>
      </c>
    </row>
    <row r="11" spans="1:10">
      <c r="A11" s="3">
        <v>10</v>
      </c>
      <c r="B11" s="3" t="s">
        <v>1017</v>
      </c>
      <c r="C11" s="3" t="s">
        <v>127</v>
      </c>
      <c r="D11" s="3" t="s">
        <v>1053</v>
      </c>
      <c r="E11" s="3" t="s">
        <v>1054</v>
      </c>
      <c r="F11" s="3" t="s">
        <v>1055</v>
      </c>
      <c r="G11" s="3" t="s">
        <v>1056</v>
      </c>
      <c r="H11" s="3"/>
      <c r="I11" s="3"/>
      <c r="J11" t="s">
        <v>1679</v>
      </c>
    </row>
    <row r="12" spans="1:10">
      <c r="A12" s="3">
        <v>11</v>
      </c>
      <c r="B12" s="3" t="s">
        <v>1017</v>
      </c>
      <c r="C12" s="3" t="s">
        <v>127</v>
      </c>
      <c r="D12" s="3" t="s">
        <v>1057</v>
      </c>
      <c r="E12" s="3" t="s">
        <v>1058</v>
      </c>
      <c r="F12" s="3" t="s">
        <v>1059</v>
      </c>
      <c r="G12" s="3" t="s">
        <v>1060</v>
      </c>
      <c r="H12" s="3" t="s">
        <v>1022</v>
      </c>
      <c r="I12" s="3"/>
      <c r="J12" t="s">
        <v>1679</v>
      </c>
    </row>
    <row r="13" spans="1:10">
      <c r="A13" s="3">
        <v>12</v>
      </c>
      <c r="B13" s="3" t="s">
        <v>1017</v>
      </c>
      <c r="C13" s="3" t="s">
        <v>127</v>
      </c>
      <c r="D13" s="3" t="s">
        <v>1061</v>
      </c>
      <c r="E13" s="3" t="s">
        <v>1062</v>
      </c>
      <c r="F13" s="3" t="s">
        <v>1063</v>
      </c>
      <c r="G13" s="3" t="s">
        <v>1064</v>
      </c>
      <c r="H13" s="3" t="s">
        <v>1065</v>
      </c>
      <c r="I13" s="3"/>
      <c r="J13" t="s">
        <v>1679</v>
      </c>
    </row>
    <row r="14" spans="1:10">
      <c r="A14" s="3">
        <v>13</v>
      </c>
      <c r="B14" s="3" t="s">
        <v>1017</v>
      </c>
      <c r="C14" s="3" t="s">
        <v>127</v>
      </c>
      <c r="D14" s="3" t="s">
        <v>1066</v>
      </c>
      <c r="E14" s="3" t="s">
        <v>1067</v>
      </c>
      <c r="F14" s="3" t="s">
        <v>1068</v>
      </c>
      <c r="G14" s="3" t="s">
        <v>1069</v>
      </c>
      <c r="H14" s="3" t="s">
        <v>1022</v>
      </c>
      <c r="I14" s="3"/>
      <c r="J14" t="s">
        <v>1679</v>
      </c>
    </row>
    <row r="15" spans="1:10">
      <c r="A15" s="3">
        <v>14</v>
      </c>
      <c r="B15" s="3" t="s">
        <v>1017</v>
      </c>
      <c r="C15" s="3" t="s">
        <v>127</v>
      </c>
      <c r="D15" s="3" t="s">
        <v>1070</v>
      </c>
      <c r="E15" s="3" t="s">
        <v>1071</v>
      </c>
      <c r="F15" s="3" t="s">
        <v>1072</v>
      </c>
      <c r="G15" s="3" t="s">
        <v>1038</v>
      </c>
      <c r="H15" s="3"/>
      <c r="I15" s="3"/>
      <c r="J15" t="s">
        <v>1679</v>
      </c>
    </row>
    <row r="16" spans="1:10">
      <c r="A16" s="3">
        <v>15</v>
      </c>
      <c r="B16" s="3" t="s">
        <v>1017</v>
      </c>
      <c r="C16" s="3" t="s">
        <v>127</v>
      </c>
      <c r="D16" s="3" t="s">
        <v>1073</v>
      </c>
      <c r="E16" s="3" t="s">
        <v>1074</v>
      </c>
      <c r="F16" s="3" t="s">
        <v>1075</v>
      </c>
      <c r="G16" s="3" t="s">
        <v>1064</v>
      </c>
      <c r="H16" s="3" t="s">
        <v>1022</v>
      </c>
      <c r="I16" s="3"/>
      <c r="J16" t="s">
        <v>1679</v>
      </c>
    </row>
    <row r="17" spans="1:10">
      <c r="A17" s="3">
        <v>16</v>
      </c>
      <c r="B17" s="3" t="s">
        <v>1017</v>
      </c>
      <c r="C17" s="3" t="s">
        <v>127</v>
      </c>
      <c r="D17" s="3" t="s">
        <v>1076</v>
      </c>
      <c r="E17" s="3" t="s">
        <v>1077</v>
      </c>
      <c r="F17" s="3" t="s">
        <v>1078</v>
      </c>
      <c r="G17" s="3" t="s">
        <v>1079</v>
      </c>
      <c r="H17" s="3" t="s">
        <v>1080</v>
      </c>
      <c r="I17" s="3"/>
      <c r="J17" t="s">
        <v>1679</v>
      </c>
    </row>
    <row r="18" spans="1:10">
      <c r="A18" s="3">
        <v>17</v>
      </c>
      <c r="B18" s="3" t="s">
        <v>1017</v>
      </c>
      <c r="C18" s="3" t="s">
        <v>127</v>
      </c>
      <c r="D18" s="3" t="s">
        <v>1081</v>
      </c>
      <c r="E18" s="3" t="s">
        <v>1082</v>
      </c>
      <c r="F18" s="3" t="s">
        <v>1078</v>
      </c>
      <c r="G18" s="3" t="s">
        <v>1083</v>
      </c>
      <c r="H18" s="3"/>
      <c r="I18" s="3"/>
      <c r="J18" t="s">
        <v>1679</v>
      </c>
    </row>
    <row r="19" spans="1:10">
      <c r="A19" s="3">
        <v>18</v>
      </c>
      <c r="B19" s="3" t="s">
        <v>1017</v>
      </c>
      <c r="C19" s="3" t="s">
        <v>127</v>
      </c>
      <c r="D19" s="3" t="s">
        <v>1084</v>
      </c>
      <c r="E19" s="3" t="s">
        <v>1085</v>
      </c>
      <c r="F19" s="3" t="s">
        <v>1086</v>
      </c>
      <c r="G19" s="3" t="s">
        <v>1064</v>
      </c>
      <c r="H19" s="3" t="s">
        <v>1087</v>
      </c>
      <c r="I19" s="3"/>
      <c r="J19" t="s">
        <v>1679</v>
      </c>
    </row>
    <row r="20" spans="1:10">
      <c r="A20" s="3">
        <v>19</v>
      </c>
      <c r="B20" s="3" t="s">
        <v>1017</v>
      </c>
      <c r="C20" s="3" t="s">
        <v>127</v>
      </c>
      <c r="D20" s="3" t="s">
        <v>1088</v>
      </c>
      <c r="E20" s="3" t="s">
        <v>1089</v>
      </c>
      <c r="F20" s="3" t="s">
        <v>1090</v>
      </c>
      <c r="G20" s="3" t="s">
        <v>1091</v>
      </c>
      <c r="H20" s="3"/>
      <c r="I20" s="3"/>
      <c r="J20" t="s">
        <v>1679</v>
      </c>
    </row>
    <row r="21" spans="1:10">
      <c r="A21" s="3">
        <v>20</v>
      </c>
      <c r="B21" s="3" t="s">
        <v>1017</v>
      </c>
      <c r="C21" s="3" t="s">
        <v>127</v>
      </c>
      <c r="D21" s="3" t="s">
        <v>1092</v>
      </c>
      <c r="E21" s="3" t="s">
        <v>1093</v>
      </c>
      <c r="F21" s="3" t="s">
        <v>1094</v>
      </c>
      <c r="G21" s="3" t="s">
        <v>1095</v>
      </c>
      <c r="H21" s="3" t="s">
        <v>1022</v>
      </c>
      <c r="I21" s="3"/>
      <c r="J21" t="s">
        <v>1679</v>
      </c>
    </row>
    <row r="22" spans="1:10">
      <c r="A22" s="3">
        <v>21</v>
      </c>
      <c r="B22" s="3" t="s">
        <v>1017</v>
      </c>
      <c r="C22" s="3" t="s">
        <v>127</v>
      </c>
      <c r="D22" s="3" t="s">
        <v>1096</v>
      </c>
      <c r="E22" s="3" t="s">
        <v>1097</v>
      </c>
      <c r="F22" s="3" t="s">
        <v>1094</v>
      </c>
      <c r="G22" s="3" t="s">
        <v>1098</v>
      </c>
      <c r="H22" s="3"/>
      <c r="I22" s="3"/>
      <c r="J22" t="s">
        <v>1679</v>
      </c>
    </row>
    <row r="23" spans="1:10">
      <c r="A23" s="3">
        <v>22</v>
      </c>
      <c r="B23" s="3" t="s">
        <v>1017</v>
      </c>
      <c r="C23" s="3" t="s">
        <v>127</v>
      </c>
      <c r="D23" s="3" t="s">
        <v>1099</v>
      </c>
      <c r="E23" s="3" t="s">
        <v>1100</v>
      </c>
      <c r="F23" s="3" t="s">
        <v>1101</v>
      </c>
      <c r="G23" s="3" t="s">
        <v>1102</v>
      </c>
      <c r="H23" s="3"/>
      <c r="I23" s="3"/>
      <c r="J23" t="s">
        <v>1679</v>
      </c>
    </row>
    <row r="24" spans="1:10">
      <c r="A24" s="3">
        <v>23</v>
      </c>
      <c r="B24" s="3" t="s">
        <v>1017</v>
      </c>
      <c r="C24" s="3" t="s">
        <v>127</v>
      </c>
      <c r="D24" s="3" t="s">
        <v>1103</v>
      </c>
      <c r="E24" s="3" t="s">
        <v>1104</v>
      </c>
      <c r="F24" s="3" t="s">
        <v>1105</v>
      </c>
      <c r="G24" s="3" t="s">
        <v>1106</v>
      </c>
      <c r="H24" s="3" t="s">
        <v>1107</v>
      </c>
      <c r="I24" s="3"/>
      <c r="J24" t="s">
        <v>1679</v>
      </c>
    </row>
    <row r="25" spans="1:10">
      <c r="A25" s="3">
        <v>24</v>
      </c>
      <c r="B25" s="3" t="s">
        <v>1017</v>
      </c>
      <c r="C25" s="3" t="s">
        <v>127</v>
      </c>
      <c r="D25" s="3" t="s">
        <v>1108</v>
      </c>
      <c r="E25" s="3" t="s">
        <v>1109</v>
      </c>
      <c r="F25" s="3" t="s">
        <v>1029</v>
      </c>
      <c r="G25" s="3" t="s">
        <v>1110</v>
      </c>
      <c r="H25" s="3" t="s">
        <v>1111</v>
      </c>
      <c r="I25" s="3"/>
      <c r="J25" t="s">
        <v>1679</v>
      </c>
    </row>
    <row r="26" spans="1:10">
      <c r="A26" s="3">
        <v>25</v>
      </c>
      <c r="B26" s="3" t="s">
        <v>1017</v>
      </c>
      <c r="C26" s="3" t="s">
        <v>127</v>
      </c>
      <c r="D26" s="3" t="s">
        <v>1112</v>
      </c>
      <c r="E26" s="3" t="s">
        <v>1113</v>
      </c>
      <c r="F26" s="3" t="s">
        <v>1114</v>
      </c>
      <c r="G26" s="3" t="s">
        <v>1115</v>
      </c>
      <c r="H26" s="3" t="s">
        <v>1116</v>
      </c>
      <c r="I26" s="3"/>
      <c r="J26" t="s">
        <v>1679</v>
      </c>
    </row>
    <row r="27" spans="1:10">
      <c r="A27" s="3">
        <v>26</v>
      </c>
      <c r="B27" s="3" t="s">
        <v>1017</v>
      </c>
      <c r="C27" s="3" t="s">
        <v>127</v>
      </c>
      <c r="D27" s="3" t="s">
        <v>1117</v>
      </c>
      <c r="E27" s="3" t="s">
        <v>1118</v>
      </c>
      <c r="F27" s="3" t="s">
        <v>1119</v>
      </c>
      <c r="G27" s="3" t="s">
        <v>1095</v>
      </c>
      <c r="H27" s="3"/>
      <c r="I27" s="3"/>
      <c r="J27" t="s">
        <v>1679</v>
      </c>
    </row>
    <row r="28" spans="1:10">
      <c r="A28" s="3">
        <v>27</v>
      </c>
      <c r="B28" s="3" t="s">
        <v>1017</v>
      </c>
      <c r="C28" s="3" t="s">
        <v>127</v>
      </c>
      <c r="D28" s="3" t="s">
        <v>1120</v>
      </c>
      <c r="E28" s="3" t="s">
        <v>1121</v>
      </c>
      <c r="F28" s="3" t="s">
        <v>1122</v>
      </c>
      <c r="G28" s="3" t="s">
        <v>1095</v>
      </c>
      <c r="H28" s="3"/>
      <c r="I28" s="3"/>
      <c r="J28" t="s">
        <v>1679</v>
      </c>
    </row>
    <row r="29" spans="1:10">
      <c r="A29" s="3">
        <v>28</v>
      </c>
      <c r="B29" s="3" t="s">
        <v>1017</v>
      </c>
      <c r="C29" s="3" t="s">
        <v>127</v>
      </c>
      <c r="D29" s="3" t="s">
        <v>1123</v>
      </c>
      <c r="E29" s="3" t="s">
        <v>1124</v>
      </c>
      <c r="F29" s="3" t="s">
        <v>1125</v>
      </c>
      <c r="G29" s="3" t="s">
        <v>1026</v>
      </c>
      <c r="H29" s="3" t="s">
        <v>1126</v>
      </c>
      <c r="I29" s="3"/>
      <c r="J29" t="s">
        <v>1679</v>
      </c>
    </row>
    <row r="30" spans="1:10">
      <c r="A30" s="3">
        <v>29</v>
      </c>
      <c r="B30" s="3" t="s">
        <v>1017</v>
      </c>
      <c r="C30" s="3" t="s">
        <v>127</v>
      </c>
      <c r="D30" s="3" t="s">
        <v>1127</v>
      </c>
      <c r="E30" s="3" t="s">
        <v>1128</v>
      </c>
      <c r="F30" s="3" t="s">
        <v>1129</v>
      </c>
      <c r="G30" s="3" t="s">
        <v>1026</v>
      </c>
      <c r="H30" s="3"/>
      <c r="I30" s="3"/>
      <c r="J30" t="s">
        <v>1679</v>
      </c>
    </row>
    <row r="31" spans="1:10">
      <c r="A31" s="3">
        <v>30</v>
      </c>
      <c r="B31" s="3" t="s">
        <v>1017</v>
      </c>
      <c r="C31" s="3" t="s">
        <v>127</v>
      </c>
      <c r="D31" s="3" t="s">
        <v>1130</v>
      </c>
      <c r="E31" s="3" t="s">
        <v>1131</v>
      </c>
      <c r="F31" s="3" t="s">
        <v>1132</v>
      </c>
      <c r="G31" s="3" t="s">
        <v>1133</v>
      </c>
      <c r="H31" s="3"/>
      <c r="I31" s="3"/>
      <c r="J31" t="s">
        <v>1679</v>
      </c>
    </row>
    <row r="32" spans="1:10">
      <c r="A32" s="3">
        <v>31</v>
      </c>
      <c r="B32" s="3" t="s">
        <v>1017</v>
      </c>
      <c r="C32" s="3" t="s">
        <v>127</v>
      </c>
      <c r="D32" s="3" t="s">
        <v>1134</v>
      </c>
      <c r="E32" s="3" t="s">
        <v>1135</v>
      </c>
      <c r="F32" s="3" t="s">
        <v>1136</v>
      </c>
      <c r="G32" s="3" t="s">
        <v>1056</v>
      </c>
      <c r="H32" s="3"/>
      <c r="I32" s="3"/>
      <c r="J32" t="s">
        <v>1679</v>
      </c>
    </row>
    <row r="33" spans="1:10">
      <c r="A33" s="3">
        <v>32</v>
      </c>
      <c r="B33" s="3" t="s">
        <v>1017</v>
      </c>
      <c r="C33" s="3" t="s">
        <v>127</v>
      </c>
      <c r="D33" s="3" t="s">
        <v>1137</v>
      </c>
      <c r="E33" s="3" t="s">
        <v>1138</v>
      </c>
      <c r="F33" s="3" t="s">
        <v>1139</v>
      </c>
      <c r="G33" s="3" t="s">
        <v>1140</v>
      </c>
      <c r="H33" s="3"/>
      <c r="I33" s="3"/>
      <c r="J33" t="s">
        <v>1679</v>
      </c>
    </row>
    <row r="34" spans="1:10">
      <c r="A34" s="3">
        <v>33</v>
      </c>
      <c r="B34" s="3" t="s">
        <v>1017</v>
      </c>
      <c r="C34" s="3" t="s">
        <v>127</v>
      </c>
      <c r="D34" s="3" t="s">
        <v>1141</v>
      </c>
      <c r="E34" s="3" t="s">
        <v>1142</v>
      </c>
      <c r="F34" s="3" t="s">
        <v>1143</v>
      </c>
      <c r="G34" s="3" t="s">
        <v>1144</v>
      </c>
      <c r="H34" s="3"/>
      <c r="I34" s="3"/>
      <c r="J34" t="s">
        <v>1679</v>
      </c>
    </row>
    <row r="35" spans="1:10">
      <c r="A35" s="3">
        <v>34</v>
      </c>
      <c r="B35" s="3" t="s">
        <v>1017</v>
      </c>
      <c r="C35" s="3" t="s">
        <v>127</v>
      </c>
      <c r="D35" s="3" t="s">
        <v>1145</v>
      </c>
      <c r="E35" s="3" t="s">
        <v>1146</v>
      </c>
      <c r="F35" s="3" t="s">
        <v>1147</v>
      </c>
      <c r="G35" s="3" t="s">
        <v>1056</v>
      </c>
      <c r="H35" s="3"/>
      <c r="I35" s="3"/>
      <c r="J35" t="s">
        <v>1679</v>
      </c>
    </row>
    <row r="36" spans="1:10">
      <c r="A36" s="3">
        <v>35</v>
      </c>
      <c r="B36" s="3" t="s">
        <v>1017</v>
      </c>
      <c r="C36" s="3" t="s">
        <v>127</v>
      </c>
      <c r="D36" s="3" t="s">
        <v>1148</v>
      </c>
      <c r="E36" s="3" t="s">
        <v>1149</v>
      </c>
      <c r="F36" s="3" t="s">
        <v>1150</v>
      </c>
      <c r="G36" s="3" t="s">
        <v>1021</v>
      </c>
      <c r="H36" s="3"/>
      <c r="I36" s="3"/>
      <c r="J36" t="s">
        <v>1679</v>
      </c>
    </row>
    <row r="37" spans="1:10">
      <c r="A37" s="3">
        <v>36</v>
      </c>
      <c r="B37" s="3" t="s">
        <v>1017</v>
      </c>
      <c r="C37" s="3" t="s">
        <v>127</v>
      </c>
      <c r="D37" s="3" t="s">
        <v>1151</v>
      </c>
      <c r="E37" s="3" t="s">
        <v>1152</v>
      </c>
      <c r="F37" s="3" t="s">
        <v>1153</v>
      </c>
      <c r="G37" s="3" t="s">
        <v>1154</v>
      </c>
      <c r="H37" s="3"/>
      <c r="I37" s="3"/>
      <c r="J37" t="s">
        <v>1679</v>
      </c>
    </row>
    <row r="38" spans="1:10">
      <c r="A38" s="3">
        <v>37</v>
      </c>
      <c r="B38" s="3" t="s">
        <v>1017</v>
      </c>
      <c r="C38" s="3" t="s">
        <v>127</v>
      </c>
      <c r="D38" s="3" t="s">
        <v>1155</v>
      </c>
      <c r="E38" s="3" t="s">
        <v>1156</v>
      </c>
      <c r="F38" s="3" t="s">
        <v>1157</v>
      </c>
      <c r="G38" s="3" t="s">
        <v>1158</v>
      </c>
      <c r="H38" s="3"/>
      <c r="I38" s="3"/>
      <c r="J38" t="s">
        <v>1679</v>
      </c>
    </row>
    <row r="39" spans="1:10">
      <c r="A39" s="3">
        <v>38</v>
      </c>
      <c r="B39" s="3" t="s">
        <v>1017</v>
      </c>
      <c r="C39" s="3" t="s">
        <v>127</v>
      </c>
      <c r="D39" s="3" t="s">
        <v>1159</v>
      </c>
      <c r="E39" s="3" t="s">
        <v>1160</v>
      </c>
      <c r="F39" s="3" t="s">
        <v>1161</v>
      </c>
      <c r="G39" s="3" t="s">
        <v>1162</v>
      </c>
      <c r="H39" s="3" t="s">
        <v>1022</v>
      </c>
      <c r="I39" s="3"/>
      <c r="J39" t="s">
        <v>1679</v>
      </c>
    </row>
    <row r="40" spans="1:10">
      <c r="A40" s="3">
        <v>39</v>
      </c>
      <c r="B40" s="3" t="s">
        <v>1017</v>
      </c>
      <c r="C40" s="3" t="s">
        <v>127</v>
      </c>
      <c r="D40" s="3" t="s">
        <v>1163</v>
      </c>
      <c r="E40" s="3" t="s">
        <v>1164</v>
      </c>
      <c r="F40" s="3" t="s">
        <v>1165</v>
      </c>
      <c r="G40" s="3" t="s">
        <v>1166</v>
      </c>
      <c r="H40" s="3"/>
      <c r="I40" s="3"/>
      <c r="J40" t="s">
        <v>1679</v>
      </c>
    </row>
    <row r="41" spans="1:10">
      <c r="A41" s="3">
        <v>40</v>
      </c>
      <c r="B41" s="3" t="s">
        <v>1017</v>
      </c>
      <c r="C41" s="3" t="s">
        <v>127</v>
      </c>
      <c r="D41" s="3" t="s">
        <v>1167</v>
      </c>
      <c r="E41" s="3" t="s">
        <v>1168</v>
      </c>
      <c r="F41" s="3" t="s">
        <v>1169</v>
      </c>
      <c r="G41" s="3" t="s">
        <v>1056</v>
      </c>
      <c r="H41" s="3"/>
      <c r="I41" s="3"/>
      <c r="J41" t="s">
        <v>1679</v>
      </c>
    </row>
    <row r="42" spans="1:10">
      <c r="A42" s="3">
        <v>41</v>
      </c>
      <c r="B42" s="3" t="s">
        <v>1017</v>
      </c>
      <c r="C42" s="3" t="s">
        <v>127</v>
      </c>
      <c r="D42" s="3" t="s">
        <v>1170</v>
      </c>
      <c r="E42" s="3" t="s">
        <v>1171</v>
      </c>
      <c r="F42" s="3" t="s">
        <v>1172</v>
      </c>
      <c r="G42" s="3" t="s">
        <v>1056</v>
      </c>
      <c r="H42" s="3"/>
      <c r="I42" s="3"/>
      <c r="J42" t="s">
        <v>1679</v>
      </c>
    </row>
    <row r="43" spans="1:10">
      <c r="A43" s="3">
        <v>42</v>
      </c>
      <c r="B43" s="3" t="s">
        <v>1017</v>
      </c>
      <c r="C43" s="3" t="s">
        <v>127</v>
      </c>
      <c r="D43" s="3" t="s">
        <v>1173</v>
      </c>
      <c r="E43" s="3" t="s">
        <v>1174</v>
      </c>
      <c r="F43" s="3" t="s">
        <v>1175</v>
      </c>
      <c r="G43" s="3" t="s">
        <v>1176</v>
      </c>
      <c r="H43" s="3"/>
      <c r="I43" s="3"/>
      <c r="J43" t="s">
        <v>1679</v>
      </c>
    </row>
    <row r="44" spans="1:10">
      <c r="A44" s="3">
        <v>43</v>
      </c>
      <c r="B44" s="3" t="s">
        <v>1017</v>
      </c>
      <c r="C44" s="3" t="s">
        <v>127</v>
      </c>
      <c r="D44" s="3" t="s">
        <v>1177</v>
      </c>
      <c r="E44" s="3" t="s">
        <v>1178</v>
      </c>
      <c r="F44" s="3" t="s">
        <v>1179</v>
      </c>
      <c r="G44" s="3" t="s">
        <v>1056</v>
      </c>
      <c r="H44" s="3"/>
      <c r="I44" s="3"/>
      <c r="J44" t="s">
        <v>1679</v>
      </c>
    </row>
    <row r="45" spans="1:10">
      <c r="A45" s="3">
        <v>44</v>
      </c>
      <c r="B45" s="3" t="s">
        <v>1017</v>
      </c>
      <c r="C45" s="3" t="s">
        <v>127</v>
      </c>
      <c r="D45" s="3" t="s">
        <v>1180</v>
      </c>
      <c r="E45" s="3" t="s">
        <v>1181</v>
      </c>
      <c r="F45" s="3" t="s">
        <v>1182</v>
      </c>
      <c r="G45" s="3" t="s">
        <v>1056</v>
      </c>
      <c r="H45" s="3" t="s">
        <v>1183</v>
      </c>
      <c r="I45" s="3"/>
      <c r="J45" t="s">
        <v>1679</v>
      </c>
    </row>
    <row r="46" spans="1:10">
      <c r="A46" s="3">
        <v>45</v>
      </c>
      <c r="B46" s="3" t="s">
        <v>1017</v>
      </c>
      <c r="C46" s="3" t="s">
        <v>127</v>
      </c>
      <c r="D46" s="3" t="s">
        <v>1184</v>
      </c>
      <c r="E46" s="3" t="s">
        <v>1185</v>
      </c>
      <c r="F46" s="3" t="s">
        <v>1186</v>
      </c>
      <c r="G46" s="3" t="s">
        <v>1021</v>
      </c>
      <c r="H46" s="3"/>
      <c r="I46" s="3"/>
      <c r="J46" t="s">
        <v>1679</v>
      </c>
    </row>
    <row r="47" spans="1:10">
      <c r="A47" s="3">
        <v>46</v>
      </c>
      <c r="B47" s="3" t="s">
        <v>1017</v>
      </c>
      <c r="C47" s="3" t="s">
        <v>127</v>
      </c>
      <c r="D47" s="3" t="s">
        <v>1187</v>
      </c>
      <c r="E47" s="3" t="s">
        <v>1188</v>
      </c>
      <c r="F47" s="3" t="s">
        <v>1189</v>
      </c>
      <c r="G47" s="3" t="s">
        <v>1154</v>
      </c>
      <c r="H47" s="3" t="s">
        <v>1190</v>
      </c>
      <c r="I47" s="3"/>
      <c r="J47" t="s">
        <v>1679</v>
      </c>
    </row>
    <row r="48" spans="1:10">
      <c r="A48" s="3">
        <v>47</v>
      </c>
      <c r="B48" s="3" t="s">
        <v>1017</v>
      </c>
      <c r="C48" s="3" t="s">
        <v>127</v>
      </c>
      <c r="D48" s="3" t="s">
        <v>1191</v>
      </c>
      <c r="E48" s="3" t="s">
        <v>1192</v>
      </c>
      <c r="F48" s="3" t="s">
        <v>1193</v>
      </c>
      <c r="G48" s="3" t="s">
        <v>1026</v>
      </c>
      <c r="H48" s="3" t="s">
        <v>1194</v>
      </c>
      <c r="I48" s="3"/>
      <c r="J48" t="s">
        <v>1679</v>
      </c>
    </row>
    <row r="49" spans="1:10">
      <c r="A49" s="3">
        <v>48</v>
      </c>
      <c r="B49" s="3" t="s">
        <v>1017</v>
      </c>
      <c r="C49" s="3" t="s">
        <v>127</v>
      </c>
      <c r="D49" s="3" t="s">
        <v>1195</v>
      </c>
      <c r="E49" s="3" t="s">
        <v>1196</v>
      </c>
      <c r="F49" s="3" t="s">
        <v>1197</v>
      </c>
      <c r="G49" s="3" t="s">
        <v>1198</v>
      </c>
      <c r="H49" s="3"/>
      <c r="I49" s="3"/>
      <c r="J49" t="s">
        <v>1679</v>
      </c>
    </row>
    <row r="50" spans="1:10">
      <c r="A50" s="3">
        <v>49</v>
      </c>
      <c r="B50" s="3" t="s">
        <v>1017</v>
      </c>
      <c r="C50" s="3" t="s">
        <v>127</v>
      </c>
      <c r="D50" s="3" t="s">
        <v>1199</v>
      </c>
      <c r="E50" s="3" t="s">
        <v>1200</v>
      </c>
      <c r="F50" s="3" t="s">
        <v>1201</v>
      </c>
      <c r="G50" s="3" t="s">
        <v>1056</v>
      </c>
      <c r="H50" s="3"/>
      <c r="I50" s="3"/>
      <c r="J50" t="s">
        <v>1679</v>
      </c>
    </row>
    <row r="51" spans="1:10">
      <c r="A51" s="3">
        <v>50</v>
      </c>
      <c r="B51" s="3" t="s">
        <v>1017</v>
      </c>
      <c r="C51" s="3" t="s">
        <v>127</v>
      </c>
      <c r="D51" s="3" t="s">
        <v>1202</v>
      </c>
      <c r="E51" s="3" t="s">
        <v>1203</v>
      </c>
      <c r="F51" s="3" t="s">
        <v>1204</v>
      </c>
      <c r="G51" s="3" t="s">
        <v>1154</v>
      </c>
      <c r="H51" s="3"/>
      <c r="I51" s="3"/>
      <c r="J51" t="s">
        <v>1679</v>
      </c>
    </row>
    <row r="52" spans="1:10">
      <c r="A52" s="3">
        <v>51</v>
      </c>
      <c r="B52" s="3" t="s">
        <v>1017</v>
      </c>
      <c r="C52" s="3" t="s">
        <v>127</v>
      </c>
      <c r="D52" s="3" t="s">
        <v>1205</v>
      </c>
      <c r="E52" s="3" t="s">
        <v>1206</v>
      </c>
      <c r="F52" s="3" t="s">
        <v>1207</v>
      </c>
      <c r="G52" s="3" t="s">
        <v>1056</v>
      </c>
      <c r="H52" s="3"/>
      <c r="I52" s="3"/>
      <c r="J52" t="s">
        <v>1679</v>
      </c>
    </row>
    <row r="53" spans="1:10">
      <c r="A53" s="3">
        <v>52</v>
      </c>
      <c r="B53" s="3" t="s">
        <v>1017</v>
      </c>
      <c r="C53" s="3" t="s">
        <v>127</v>
      </c>
      <c r="D53" s="3" t="s">
        <v>1208</v>
      </c>
      <c r="E53" s="3" t="s">
        <v>1209</v>
      </c>
      <c r="F53" s="3" t="s">
        <v>1210</v>
      </c>
      <c r="G53" s="3" t="s">
        <v>1056</v>
      </c>
      <c r="H53" s="3"/>
      <c r="I53" s="3"/>
      <c r="J53" t="s">
        <v>1679</v>
      </c>
    </row>
    <row r="54" spans="1:10">
      <c r="A54" s="3">
        <v>53</v>
      </c>
      <c r="B54" s="3" t="s">
        <v>1017</v>
      </c>
      <c r="C54" s="3" t="s">
        <v>127</v>
      </c>
      <c r="D54" s="3" t="s">
        <v>1211</v>
      </c>
      <c r="E54" s="3" t="s">
        <v>1212</v>
      </c>
      <c r="F54" s="3" t="s">
        <v>1213</v>
      </c>
      <c r="G54" s="3" t="s">
        <v>1064</v>
      </c>
      <c r="H54" s="3"/>
      <c r="I54" s="3"/>
      <c r="J54" t="s">
        <v>1679</v>
      </c>
    </row>
    <row r="55" spans="1:10">
      <c r="A55" s="3">
        <v>54</v>
      </c>
      <c r="B55" s="3" t="s">
        <v>1017</v>
      </c>
      <c r="C55" s="3" t="s">
        <v>127</v>
      </c>
      <c r="D55" s="3" t="s">
        <v>1214</v>
      </c>
      <c r="E55" s="3" t="s">
        <v>1215</v>
      </c>
      <c r="F55" s="3" t="s">
        <v>1216</v>
      </c>
      <c r="G55" s="3" t="s">
        <v>1095</v>
      </c>
      <c r="H55" s="3"/>
      <c r="I55" s="3"/>
      <c r="J55" t="s">
        <v>1679</v>
      </c>
    </row>
    <row r="56" spans="1:10">
      <c r="A56" s="3">
        <v>55</v>
      </c>
      <c r="B56" s="3" t="s">
        <v>1017</v>
      </c>
      <c r="C56" s="3" t="s">
        <v>127</v>
      </c>
      <c r="D56" s="3" t="s">
        <v>1217</v>
      </c>
      <c r="E56" s="3" t="s">
        <v>1218</v>
      </c>
      <c r="F56" s="3" t="s">
        <v>1219</v>
      </c>
      <c r="G56" s="3" t="s">
        <v>1069</v>
      </c>
      <c r="H56" s="3"/>
      <c r="I56" s="3"/>
      <c r="J56" t="s">
        <v>1679</v>
      </c>
    </row>
    <row r="57" spans="1:10">
      <c r="A57" s="3">
        <v>56</v>
      </c>
      <c r="B57" s="3" t="s">
        <v>1017</v>
      </c>
      <c r="C57" s="3" t="s">
        <v>127</v>
      </c>
      <c r="D57" s="3" t="s">
        <v>1220</v>
      </c>
      <c r="E57" s="3" t="s">
        <v>1221</v>
      </c>
      <c r="F57" s="3" t="s">
        <v>1222</v>
      </c>
      <c r="G57" s="3" t="s">
        <v>1069</v>
      </c>
      <c r="H57" s="3"/>
      <c r="I57" s="3"/>
      <c r="J57" t="s">
        <v>1679</v>
      </c>
    </row>
    <row r="58" spans="1:10">
      <c r="A58" s="3">
        <v>57</v>
      </c>
      <c r="B58" s="3" t="s">
        <v>1017</v>
      </c>
      <c r="C58" s="3" t="s">
        <v>127</v>
      </c>
      <c r="D58" s="3" t="s">
        <v>1223</v>
      </c>
      <c r="E58" s="3" t="s">
        <v>1224</v>
      </c>
      <c r="F58" s="3" t="s">
        <v>1225</v>
      </c>
      <c r="G58" s="3" t="s">
        <v>1069</v>
      </c>
      <c r="H58" s="3"/>
      <c r="I58" s="3"/>
      <c r="J58" t="s">
        <v>1679</v>
      </c>
    </row>
    <row r="59" spans="1:10">
      <c r="A59" s="3">
        <v>58</v>
      </c>
      <c r="B59" s="3" t="s">
        <v>1017</v>
      </c>
      <c r="C59" s="3" t="s">
        <v>127</v>
      </c>
      <c r="D59" s="3" t="s">
        <v>1226</v>
      </c>
      <c r="E59" s="3" t="s">
        <v>1227</v>
      </c>
      <c r="F59" s="3" t="s">
        <v>1228</v>
      </c>
      <c r="G59" s="3" t="s">
        <v>1056</v>
      </c>
      <c r="H59" s="3"/>
      <c r="I59" s="3"/>
      <c r="J59" t="s">
        <v>1679</v>
      </c>
    </row>
    <row r="60" spans="1:10">
      <c r="A60" s="3">
        <v>59</v>
      </c>
      <c r="B60" s="3" t="s">
        <v>1017</v>
      </c>
      <c r="C60" s="3" t="s">
        <v>127</v>
      </c>
      <c r="D60" s="3" t="s">
        <v>1229</v>
      </c>
      <c r="E60" s="3" t="s">
        <v>1230</v>
      </c>
      <c r="F60" s="3" t="s">
        <v>1231</v>
      </c>
      <c r="G60" s="3" t="s">
        <v>1056</v>
      </c>
      <c r="H60" s="3"/>
      <c r="I60" s="3"/>
      <c r="J60" t="s">
        <v>1679</v>
      </c>
    </row>
    <row r="61" spans="1:10">
      <c r="A61" s="3">
        <v>60</v>
      </c>
      <c r="B61" s="3" t="s">
        <v>1017</v>
      </c>
      <c r="C61" s="3" t="s">
        <v>127</v>
      </c>
      <c r="D61" s="3" t="s">
        <v>1232</v>
      </c>
      <c r="E61" s="3" t="s">
        <v>1233</v>
      </c>
      <c r="F61" s="3" t="s">
        <v>1234</v>
      </c>
      <c r="G61" s="3" t="s">
        <v>1069</v>
      </c>
      <c r="H61" s="3"/>
      <c r="I61" s="3"/>
      <c r="J61" t="s">
        <v>1679</v>
      </c>
    </row>
    <row r="62" spans="1:10">
      <c r="A62" s="3">
        <v>61</v>
      </c>
      <c r="B62" s="3" t="s">
        <v>1017</v>
      </c>
      <c r="C62" s="3" t="s">
        <v>127</v>
      </c>
      <c r="D62" s="3" t="s">
        <v>1235</v>
      </c>
      <c r="E62" s="3" t="s">
        <v>1236</v>
      </c>
      <c r="F62" s="3" t="s">
        <v>1237</v>
      </c>
      <c r="G62" s="3" t="s">
        <v>1069</v>
      </c>
      <c r="H62" s="3"/>
      <c r="I62" s="3"/>
      <c r="J62" t="s">
        <v>1679</v>
      </c>
    </row>
    <row r="63" spans="1:10">
      <c r="A63" s="3">
        <v>62</v>
      </c>
      <c r="B63" s="3" t="s">
        <v>1017</v>
      </c>
      <c r="C63" s="3" t="s">
        <v>127</v>
      </c>
      <c r="D63" s="3" t="s">
        <v>1238</v>
      </c>
      <c r="E63" s="3" t="s">
        <v>1239</v>
      </c>
      <c r="F63" s="3" t="s">
        <v>1240</v>
      </c>
      <c r="G63" s="3" t="s">
        <v>1026</v>
      </c>
      <c r="H63" s="3"/>
      <c r="I63" s="3"/>
      <c r="J63" t="s">
        <v>1679</v>
      </c>
    </row>
    <row r="64" spans="1:10">
      <c r="A64" s="3">
        <v>63</v>
      </c>
      <c r="B64" s="3" t="s">
        <v>1017</v>
      </c>
      <c r="C64" s="3" t="s">
        <v>127</v>
      </c>
      <c r="D64" s="3" t="s">
        <v>1241</v>
      </c>
      <c r="E64" s="3" t="s">
        <v>1242</v>
      </c>
      <c r="F64" s="3" t="s">
        <v>1243</v>
      </c>
      <c r="G64" s="3" t="s">
        <v>1154</v>
      </c>
      <c r="H64" s="3"/>
      <c r="I64" s="3"/>
      <c r="J64" t="s">
        <v>1679</v>
      </c>
    </row>
    <row r="65" spans="1:10">
      <c r="A65" s="3">
        <v>64</v>
      </c>
      <c r="B65" s="3" t="s">
        <v>1017</v>
      </c>
      <c r="C65" s="3" t="s">
        <v>127</v>
      </c>
      <c r="D65" s="3" t="s">
        <v>1244</v>
      </c>
      <c r="E65" s="3" t="s">
        <v>1245</v>
      </c>
      <c r="F65" s="3" t="s">
        <v>1246</v>
      </c>
      <c r="G65" s="3" t="s">
        <v>1069</v>
      </c>
      <c r="H65" s="3"/>
      <c r="I65" s="3"/>
      <c r="J65" t="s">
        <v>1679</v>
      </c>
    </row>
    <row r="66" spans="1:10">
      <c r="A66" s="3">
        <v>65</v>
      </c>
      <c r="B66" s="3" t="s">
        <v>1017</v>
      </c>
      <c r="C66" s="3" t="s">
        <v>127</v>
      </c>
      <c r="D66" s="3" t="s">
        <v>1247</v>
      </c>
      <c r="E66" s="3" t="s">
        <v>1248</v>
      </c>
      <c r="F66" s="3" t="s">
        <v>1249</v>
      </c>
      <c r="G66" s="3" t="s">
        <v>1038</v>
      </c>
      <c r="H66" s="3" t="s">
        <v>1250</v>
      </c>
      <c r="I66" s="3"/>
      <c r="J66" t="s">
        <v>1679</v>
      </c>
    </row>
    <row r="67" spans="1:10">
      <c r="A67" s="3">
        <v>66</v>
      </c>
      <c r="B67" s="3" t="s">
        <v>1017</v>
      </c>
      <c r="C67" s="3" t="s">
        <v>127</v>
      </c>
      <c r="D67" s="3" t="s">
        <v>1251</v>
      </c>
      <c r="E67" s="3" t="s">
        <v>1252</v>
      </c>
      <c r="F67" s="3" t="s">
        <v>1253</v>
      </c>
      <c r="G67" s="3" t="s">
        <v>1154</v>
      </c>
      <c r="H67" s="3"/>
      <c r="I67" s="3"/>
      <c r="J67" t="s">
        <v>1679</v>
      </c>
    </row>
    <row r="68" spans="1:10">
      <c r="A68" s="3">
        <v>67</v>
      </c>
      <c r="B68" s="3" t="s">
        <v>1017</v>
      </c>
      <c r="C68" s="3" t="s">
        <v>127</v>
      </c>
      <c r="D68" s="3" t="s">
        <v>1254</v>
      </c>
      <c r="E68" s="3" t="s">
        <v>1255</v>
      </c>
      <c r="F68" s="3" t="s">
        <v>1256</v>
      </c>
      <c r="G68" s="3" t="s">
        <v>1026</v>
      </c>
      <c r="H68" s="3" t="s">
        <v>1022</v>
      </c>
      <c r="I68" s="3"/>
      <c r="J68" t="s">
        <v>1679</v>
      </c>
    </row>
    <row r="69" spans="1:10">
      <c r="A69" s="3">
        <v>68</v>
      </c>
      <c r="B69" s="3" t="s">
        <v>1017</v>
      </c>
      <c r="C69" s="3" t="s">
        <v>127</v>
      </c>
      <c r="D69" s="3" t="s">
        <v>1257</v>
      </c>
      <c r="E69" s="3" t="s">
        <v>1258</v>
      </c>
      <c r="F69" s="3" t="s">
        <v>1259</v>
      </c>
      <c r="G69" s="3" t="s">
        <v>1133</v>
      </c>
      <c r="H69" s="3"/>
      <c r="I69" s="3"/>
      <c r="J69" t="s">
        <v>1679</v>
      </c>
    </row>
    <row r="70" spans="1:10">
      <c r="A70" s="3">
        <v>69</v>
      </c>
      <c r="B70" s="3" t="s">
        <v>1017</v>
      </c>
      <c r="C70" s="3" t="s">
        <v>127</v>
      </c>
      <c r="D70" s="3" t="s">
        <v>1260</v>
      </c>
      <c r="E70" s="3" t="s">
        <v>1261</v>
      </c>
      <c r="F70" s="3" t="s">
        <v>1262</v>
      </c>
      <c r="G70" s="3" t="s">
        <v>1038</v>
      </c>
      <c r="H70" s="3"/>
      <c r="I70" s="3"/>
      <c r="J70" t="s">
        <v>1679</v>
      </c>
    </row>
    <row r="71" spans="1:10">
      <c r="A71" s="3">
        <v>70</v>
      </c>
      <c r="B71" s="3" t="s">
        <v>1017</v>
      </c>
      <c r="C71" s="3" t="s">
        <v>127</v>
      </c>
      <c r="D71" s="3" t="s">
        <v>1263</v>
      </c>
      <c r="E71" s="3" t="s">
        <v>1264</v>
      </c>
      <c r="F71" s="3" t="s">
        <v>1265</v>
      </c>
      <c r="G71" s="3" t="s">
        <v>1026</v>
      </c>
      <c r="H71" s="3"/>
      <c r="I71" s="3"/>
      <c r="J71" t="s">
        <v>1679</v>
      </c>
    </row>
    <row r="72" spans="1:10">
      <c r="A72" s="3">
        <v>71</v>
      </c>
      <c r="B72" s="3" t="s">
        <v>1017</v>
      </c>
      <c r="C72" s="3" t="s">
        <v>127</v>
      </c>
      <c r="D72" s="3" t="s">
        <v>1266</v>
      </c>
      <c r="E72" s="3" t="s">
        <v>1267</v>
      </c>
      <c r="F72" s="3" t="s">
        <v>1268</v>
      </c>
      <c r="G72" s="3" t="s">
        <v>1269</v>
      </c>
      <c r="H72" s="3" t="s">
        <v>1270</v>
      </c>
      <c r="I72" s="3"/>
      <c r="J72" t="s">
        <v>1679</v>
      </c>
    </row>
    <row r="73" spans="1:10">
      <c r="A73" s="3">
        <v>72</v>
      </c>
      <c r="B73" s="3" t="s">
        <v>1017</v>
      </c>
      <c r="C73" s="3" t="s">
        <v>127</v>
      </c>
      <c r="D73" s="3" t="s">
        <v>1271</v>
      </c>
      <c r="E73" s="3" t="s">
        <v>1272</v>
      </c>
      <c r="F73" s="3" t="s">
        <v>1273</v>
      </c>
      <c r="G73" s="3" t="s">
        <v>1021</v>
      </c>
      <c r="H73" s="3"/>
      <c r="I73" s="3"/>
      <c r="J73" t="s">
        <v>1679</v>
      </c>
    </row>
    <row r="74" spans="1:10">
      <c r="A74" s="3">
        <v>73</v>
      </c>
      <c r="B74" s="3" t="s">
        <v>1017</v>
      </c>
      <c r="C74" s="3" t="s">
        <v>127</v>
      </c>
      <c r="D74" s="3" t="s">
        <v>1274</v>
      </c>
      <c r="E74" s="3" t="s">
        <v>1275</v>
      </c>
      <c r="F74" s="3" t="s">
        <v>1276</v>
      </c>
      <c r="G74" s="3" t="s">
        <v>1056</v>
      </c>
      <c r="H74" s="3"/>
      <c r="I74" s="3"/>
      <c r="J74" t="s">
        <v>1679</v>
      </c>
    </row>
    <row r="75" spans="1:10">
      <c r="A75" s="3">
        <v>74</v>
      </c>
      <c r="B75" s="3" t="s">
        <v>1017</v>
      </c>
      <c r="C75" s="3" t="s">
        <v>127</v>
      </c>
      <c r="D75" s="3" t="s">
        <v>1277</v>
      </c>
      <c r="E75" s="3" t="s">
        <v>1278</v>
      </c>
      <c r="F75" s="3" t="s">
        <v>1279</v>
      </c>
      <c r="G75" s="3" t="s">
        <v>1021</v>
      </c>
      <c r="H75" s="3"/>
      <c r="I75" s="3"/>
      <c r="J75" t="s">
        <v>1679</v>
      </c>
    </row>
    <row r="76" spans="1:10">
      <c r="A76" s="3">
        <v>75</v>
      </c>
      <c r="B76" s="3" t="s">
        <v>1017</v>
      </c>
      <c r="C76" s="3" t="s">
        <v>127</v>
      </c>
      <c r="D76" s="3" t="s">
        <v>1280</v>
      </c>
      <c r="E76" s="3" t="s">
        <v>1281</v>
      </c>
      <c r="F76" s="3" t="s">
        <v>1282</v>
      </c>
      <c r="G76" s="3" t="s">
        <v>1283</v>
      </c>
      <c r="H76" s="3" t="s">
        <v>1284</v>
      </c>
      <c r="I76" s="3"/>
      <c r="J76" t="s">
        <v>1679</v>
      </c>
    </row>
    <row r="77" spans="1:10">
      <c r="A77" s="3">
        <v>76</v>
      </c>
      <c r="B77" s="3" t="s">
        <v>1017</v>
      </c>
      <c r="C77" s="3" t="s">
        <v>127</v>
      </c>
      <c r="D77" s="3" t="s">
        <v>1285</v>
      </c>
      <c r="E77" s="3" t="s">
        <v>1286</v>
      </c>
      <c r="F77" s="3" t="s">
        <v>1287</v>
      </c>
      <c r="G77" s="3" t="s">
        <v>1288</v>
      </c>
      <c r="H77" s="3"/>
      <c r="I77" s="3"/>
      <c r="J77" t="s">
        <v>1679</v>
      </c>
    </row>
    <row r="78" spans="1:10">
      <c r="A78" s="3">
        <v>77</v>
      </c>
      <c r="B78" s="3" t="s">
        <v>1017</v>
      </c>
      <c r="C78" s="3" t="s">
        <v>127</v>
      </c>
      <c r="D78" s="3" t="s">
        <v>1289</v>
      </c>
      <c r="E78" s="3" t="s">
        <v>1290</v>
      </c>
      <c r="F78" s="3" t="s">
        <v>1291</v>
      </c>
      <c r="G78" s="3" t="s">
        <v>1064</v>
      </c>
      <c r="H78" s="3"/>
      <c r="I78" s="3"/>
      <c r="J78" t="s">
        <v>1679</v>
      </c>
    </row>
    <row r="79" spans="1:10">
      <c r="A79" s="3">
        <v>78</v>
      </c>
      <c r="B79" s="3" t="s">
        <v>1017</v>
      </c>
      <c r="C79" s="3" t="s">
        <v>127</v>
      </c>
      <c r="D79" s="3" t="s">
        <v>1292</v>
      </c>
      <c r="E79" s="3" t="s">
        <v>1293</v>
      </c>
      <c r="F79" s="3" t="s">
        <v>1294</v>
      </c>
      <c r="G79" s="3" t="s">
        <v>1026</v>
      </c>
      <c r="H79" s="3"/>
      <c r="I79" s="3"/>
      <c r="J79" t="s">
        <v>1679</v>
      </c>
    </row>
    <row r="80" spans="1:10">
      <c r="A80" s="3">
        <v>79</v>
      </c>
      <c r="B80" s="3" t="s">
        <v>1017</v>
      </c>
      <c r="C80" s="3" t="s">
        <v>127</v>
      </c>
      <c r="D80" s="3" t="s">
        <v>1295</v>
      </c>
      <c r="E80" s="3" t="s">
        <v>1296</v>
      </c>
      <c r="F80" s="3" t="s">
        <v>1297</v>
      </c>
      <c r="G80" s="3" t="s">
        <v>1052</v>
      </c>
      <c r="H80" s="3"/>
      <c r="I80" s="3"/>
      <c r="J80" t="s">
        <v>1679</v>
      </c>
    </row>
    <row r="81" spans="1:10">
      <c r="A81" s="3">
        <v>80</v>
      </c>
      <c r="B81" s="3" t="s">
        <v>1017</v>
      </c>
      <c r="C81" s="3" t="s">
        <v>127</v>
      </c>
      <c r="D81" s="3" t="s">
        <v>1298</v>
      </c>
      <c r="E81" s="3" t="s">
        <v>1299</v>
      </c>
      <c r="F81" s="3" t="s">
        <v>1300</v>
      </c>
      <c r="G81" s="3" t="s">
        <v>1052</v>
      </c>
      <c r="H81" s="3"/>
      <c r="I81" s="3"/>
      <c r="J81" t="s">
        <v>1679</v>
      </c>
    </row>
    <row r="82" spans="1:10">
      <c r="A82" s="3">
        <v>81</v>
      </c>
      <c r="B82" s="3" t="s">
        <v>1017</v>
      </c>
      <c r="C82" s="3" t="s">
        <v>127</v>
      </c>
      <c r="D82" s="3" t="s">
        <v>1301</v>
      </c>
      <c r="E82" s="3" t="s">
        <v>1302</v>
      </c>
      <c r="F82" s="3" t="s">
        <v>1303</v>
      </c>
      <c r="G82" s="3" t="s">
        <v>1304</v>
      </c>
      <c r="H82" s="3"/>
      <c r="I82" s="3"/>
      <c r="J82" t="s">
        <v>1679</v>
      </c>
    </row>
    <row r="83" spans="1:10">
      <c r="A83" s="3">
        <v>82</v>
      </c>
      <c r="B83" s="3" t="s">
        <v>1017</v>
      </c>
      <c r="C83" s="3" t="s">
        <v>127</v>
      </c>
      <c r="D83" s="3" t="s">
        <v>1305</v>
      </c>
      <c r="E83" s="3" t="s">
        <v>1306</v>
      </c>
      <c r="F83" s="3" t="s">
        <v>1307</v>
      </c>
      <c r="G83" s="3" t="s">
        <v>1162</v>
      </c>
      <c r="H83" s="3"/>
      <c r="I83" s="3"/>
      <c r="J83" t="s">
        <v>1679</v>
      </c>
    </row>
    <row r="84" spans="1:10">
      <c r="A84" s="3">
        <v>83</v>
      </c>
      <c r="B84" s="3" t="s">
        <v>1017</v>
      </c>
      <c r="C84" s="3" t="s">
        <v>127</v>
      </c>
      <c r="D84" s="3" t="s">
        <v>1308</v>
      </c>
      <c r="E84" s="3" t="s">
        <v>1309</v>
      </c>
      <c r="F84" s="3" t="s">
        <v>1310</v>
      </c>
      <c r="G84" s="3" t="s">
        <v>1311</v>
      </c>
      <c r="H84" s="3"/>
      <c r="I84" s="3"/>
      <c r="J84" t="s">
        <v>1679</v>
      </c>
    </row>
    <row r="85" spans="1:10">
      <c r="A85" s="3">
        <v>84</v>
      </c>
      <c r="B85" s="3" t="s">
        <v>1017</v>
      </c>
      <c r="C85" s="3" t="s">
        <v>127</v>
      </c>
      <c r="D85" s="3" t="s">
        <v>1312</v>
      </c>
      <c r="E85" s="3" t="s">
        <v>1313</v>
      </c>
      <c r="F85" s="3" t="s">
        <v>1314</v>
      </c>
      <c r="G85" s="3" t="s">
        <v>1162</v>
      </c>
      <c r="H85" s="3" t="s">
        <v>1315</v>
      </c>
      <c r="I85" s="3"/>
      <c r="J85" t="s">
        <v>1679</v>
      </c>
    </row>
    <row r="86" spans="1:10">
      <c r="A86" s="3">
        <v>85</v>
      </c>
      <c r="B86" s="3" t="s">
        <v>1017</v>
      </c>
      <c r="C86" s="3" t="s">
        <v>127</v>
      </c>
      <c r="D86" s="3" t="s">
        <v>1316</v>
      </c>
      <c r="E86" s="3" t="s">
        <v>1317</v>
      </c>
      <c r="F86" s="3" t="s">
        <v>1318</v>
      </c>
      <c r="G86" s="3" t="s">
        <v>1133</v>
      </c>
      <c r="H86" s="3" t="s">
        <v>1319</v>
      </c>
      <c r="I86" s="3"/>
      <c r="J86" t="s">
        <v>1679</v>
      </c>
    </row>
    <row r="87" spans="1:10">
      <c r="A87" s="3">
        <v>86</v>
      </c>
      <c r="B87" s="3" t="s">
        <v>1017</v>
      </c>
      <c r="C87" s="3" t="s">
        <v>127</v>
      </c>
      <c r="D87" s="3" t="s">
        <v>1320</v>
      </c>
      <c r="E87" s="3" t="s">
        <v>1321</v>
      </c>
      <c r="F87" s="3" t="s">
        <v>1322</v>
      </c>
      <c r="G87" s="3" t="s">
        <v>1091</v>
      </c>
      <c r="H87" s="3" t="s">
        <v>1323</v>
      </c>
      <c r="I87" s="3"/>
      <c r="J87" t="s">
        <v>1679</v>
      </c>
    </row>
    <row r="88" spans="1:10">
      <c r="A88" s="3">
        <v>87</v>
      </c>
      <c r="B88" s="3" t="s">
        <v>1017</v>
      </c>
      <c r="C88" s="3" t="s">
        <v>127</v>
      </c>
      <c r="D88" s="3" t="s">
        <v>1324</v>
      </c>
      <c r="E88" s="3" t="s">
        <v>1325</v>
      </c>
      <c r="F88" s="3" t="s">
        <v>1326</v>
      </c>
      <c r="G88" s="3" t="s">
        <v>1056</v>
      </c>
      <c r="H88" s="3" t="s">
        <v>1327</v>
      </c>
      <c r="I88" s="3"/>
      <c r="J88" t="s">
        <v>1679</v>
      </c>
    </row>
    <row r="89" spans="1:10">
      <c r="A89" s="3">
        <v>88</v>
      </c>
      <c r="B89" s="3" t="s">
        <v>1017</v>
      </c>
      <c r="C89" s="3" t="s">
        <v>127</v>
      </c>
      <c r="D89" s="3" t="s">
        <v>1328</v>
      </c>
      <c r="E89" s="3" t="s">
        <v>1329</v>
      </c>
      <c r="F89" s="3" t="s">
        <v>1330</v>
      </c>
      <c r="G89" s="3" t="s">
        <v>1056</v>
      </c>
      <c r="H89" s="3" t="s">
        <v>1331</v>
      </c>
      <c r="I89" s="3"/>
      <c r="J89" t="s">
        <v>1679</v>
      </c>
    </row>
    <row r="90" spans="1:10">
      <c r="A90" s="3">
        <v>89</v>
      </c>
      <c r="B90" s="3" t="s">
        <v>1017</v>
      </c>
      <c r="C90" s="3" t="s">
        <v>127</v>
      </c>
      <c r="D90" s="3" t="s">
        <v>1332</v>
      </c>
      <c r="E90" s="3" t="s">
        <v>1333</v>
      </c>
      <c r="F90" s="3" t="s">
        <v>1334</v>
      </c>
      <c r="G90" s="3" t="s">
        <v>1069</v>
      </c>
      <c r="H90" s="3"/>
      <c r="I90" s="3"/>
      <c r="J90" t="s">
        <v>1679</v>
      </c>
    </row>
    <row r="91" spans="1:10">
      <c r="A91" s="3">
        <v>90</v>
      </c>
      <c r="B91" s="3" t="s">
        <v>1017</v>
      </c>
      <c r="C91" s="3" t="s">
        <v>127</v>
      </c>
      <c r="D91" s="3" t="s">
        <v>1335</v>
      </c>
      <c r="E91" s="3" t="s">
        <v>1336</v>
      </c>
      <c r="F91" s="3" t="s">
        <v>1337</v>
      </c>
      <c r="G91" s="3" t="s">
        <v>1162</v>
      </c>
      <c r="H91" s="3"/>
      <c r="I91" s="3"/>
      <c r="J91" t="s">
        <v>1679</v>
      </c>
    </row>
    <row r="92" spans="1:10">
      <c r="A92" s="3">
        <v>91</v>
      </c>
      <c r="B92" s="3" t="s">
        <v>1017</v>
      </c>
      <c r="C92" s="3" t="s">
        <v>127</v>
      </c>
      <c r="D92" s="3" t="s">
        <v>1338</v>
      </c>
      <c r="E92" s="3" t="s">
        <v>1339</v>
      </c>
      <c r="F92" s="3" t="s">
        <v>1340</v>
      </c>
      <c r="G92" s="3" t="s">
        <v>1133</v>
      </c>
      <c r="H92" s="3"/>
      <c r="I92" s="3"/>
      <c r="J92" t="s">
        <v>1679</v>
      </c>
    </row>
    <row r="93" spans="1:10">
      <c r="A93" s="3">
        <v>92</v>
      </c>
      <c r="B93" s="3" t="s">
        <v>1017</v>
      </c>
      <c r="C93" s="3" t="s">
        <v>127</v>
      </c>
      <c r="D93" s="3" t="s">
        <v>1341</v>
      </c>
      <c r="E93" s="3" t="s">
        <v>1342</v>
      </c>
      <c r="F93" s="3" t="s">
        <v>1343</v>
      </c>
      <c r="G93" s="3" t="s">
        <v>1021</v>
      </c>
      <c r="H93" s="3" t="s">
        <v>1344</v>
      </c>
      <c r="I93" s="3"/>
      <c r="J93" t="s">
        <v>1679</v>
      </c>
    </row>
    <row r="94" spans="1:10">
      <c r="A94" s="3">
        <v>93</v>
      </c>
      <c r="B94" s="3" t="s">
        <v>1017</v>
      </c>
      <c r="C94" s="3" t="s">
        <v>127</v>
      </c>
      <c r="D94" s="3" t="s">
        <v>1345</v>
      </c>
      <c r="E94" s="3" t="s">
        <v>1346</v>
      </c>
      <c r="F94" s="3" t="s">
        <v>1347</v>
      </c>
      <c r="G94" s="3" t="s">
        <v>1311</v>
      </c>
      <c r="H94" s="3"/>
      <c r="I94" s="3"/>
      <c r="J94" t="s">
        <v>1679</v>
      </c>
    </row>
    <row r="95" spans="1:10">
      <c r="A95" s="3">
        <v>94</v>
      </c>
      <c r="B95" s="3" t="s">
        <v>1017</v>
      </c>
      <c r="C95" s="3" t="s">
        <v>127</v>
      </c>
      <c r="D95" s="3" t="s">
        <v>1348</v>
      </c>
      <c r="E95" s="3" t="s">
        <v>1349</v>
      </c>
      <c r="F95" s="3" t="s">
        <v>1350</v>
      </c>
      <c r="G95" s="3" t="s">
        <v>1026</v>
      </c>
      <c r="H95" s="3"/>
      <c r="I95" s="3"/>
      <c r="J95" t="s">
        <v>1679</v>
      </c>
    </row>
    <row r="96" spans="1:10">
      <c r="A96" s="3">
        <v>95</v>
      </c>
      <c r="B96" s="3" t="s">
        <v>1017</v>
      </c>
      <c r="C96" s="3" t="s">
        <v>127</v>
      </c>
      <c r="D96" s="3" t="s">
        <v>1351</v>
      </c>
      <c r="E96" s="3" t="s">
        <v>1352</v>
      </c>
      <c r="F96" s="3" t="s">
        <v>1353</v>
      </c>
      <c r="G96" s="3" t="s">
        <v>1354</v>
      </c>
      <c r="H96" s="3"/>
      <c r="I96" s="3"/>
      <c r="J96" t="s">
        <v>1679</v>
      </c>
    </row>
    <row r="97" spans="1:10">
      <c r="A97" s="3">
        <v>96</v>
      </c>
      <c r="B97" s="3" t="s">
        <v>1017</v>
      </c>
      <c r="C97" s="3" t="s">
        <v>127</v>
      </c>
      <c r="D97" s="3" t="s">
        <v>1355</v>
      </c>
      <c r="E97" s="3" t="s">
        <v>1356</v>
      </c>
      <c r="F97" s="3" t="s">
        <v>1357</v>
      </c>
      <c r="G97" s="3" t="s">
        <v>1358</v>
      </c>
      <c r="H97" s="3"/>
      <c r="I97" s="3"/>
      <c r="J97" t="s">
        <v>1679</v>
      </c>
    </row>
    <row r="98" spans="1:10">
      <c r="A98" s="3">
        <v>97</v>
      </c>
      <c r="B98" s="3" t="s">
        <v>1017</v>
      </c>
      <c r="C98" s="3" t="s">
        <v>127</v>
      </c>
      <c r="D98" s="3" t="s">
        <v>1359</v>
      </c>
      <c r="E98" s="3" t="s">
        <v>1360</v>
      </c>
      <c r="F98" s="3" t="s">
        <v>1361</v>
      </c>
      <c r="G98" s="3" t="s">
        <v>1362</v>
      </c>
      <c r="H98" s="3"/>
      <c r="I98" s="3"/>
      <c r="J98" t="s">
        <v>1679</v>
      </c>
    </row>
    <row r="99" spans="1:10">
      <c r="A99" s="3">
        <v>98</v>
      </c>
      <c r="B99" s="3" t="s">
        <v>1017</v>
      </c>
      <c r="C99" s="3" t="s">
        <v>127</v>
      </c>
      <c r="D99" s="3" t="s">
        <v>1363</v>
      </c>
      <c r="E99" s="3" t="s">
        <v>1364</v>
      </c>
      <c r="F99" s="3" t="s">
        <v>1365</v>
      </c>
      <c r="G99" s="3" t="s">
        <v>1069</v>
      </c>
      <c r="H99" s="3"/>
      <c r="I99" s="3"/>
      <c r="J99" t="s">
        <v>1679</v>
      </c>
    </row>
    <row r="100" spans="1:10">
      <c r="A100" s="3">
        <v>99</v>
      </c>
      <c r="B100" s="3" t="s">
        <v>1017</v>
      </c>
      <c r="C100" s="3" t="s">
        <v>127</v>
      </c>
      <c r="D100" s="3" t="s">
        <v>1366</v>
      </c>
      <c r="E100" s="3" t="s">
        <v>1367</v>
      </c>
      <c r="F100" s="3" t="s">
        <v>1368</v>
      </c>
      <c r="G100" s="3" t="s">
        <v>1064</v>
      </c>
      <c r="H100" s="3"/>
      <c r="I100" s="3"/>
      <c r="J100" t="s">
        <v>1679</v>
      </c>
    </row>
    <row r="101" spans="1:10">
      <c r="A101" s="3">
        <v>100</v>
      </c>
      <c r="B101" s="3" t="s">
        <v>1017</v>
      </c>
      <c r="C101" s="3" t="s">
        <v>127</v>
      </c>
      <c r="D101" s="3" t="s">
        <v>1369</v>
      </c>
      <c r="E101" s="3" t="s">
        <v>1370</v>
      </c>
      <c r="F101" s="3" t="s">
        <v>1371</v>
      </c>
      <c r="G101" s="3" t="s">
        <v>1154</v>
      </c>
      <c r="H101" s="3"/>
      <c r="I101" s="3"/>
      <c r="J101" t="s">
        <v>1679</v>
      </c>
    </row>
    <row r="102" spans="1:10">
      <c r="A102" s="3">
        <v>101</v>
      </c>
      <c r="B102" s="3" t="s">
        <v>1017</v>
      </c>
      <c r="C102" s="3" t="s">
        <v>127</v>
      </c>
      <c r="D102" s="3" t="s">
        <v>1372</v>
      </c>
      <c r="E102" s="3" t="s">
        <v>1373</v>
      </c>
      <c r="F102" s="3" t="s">
        <v>1374</v>
      </c>
      <c r="G102" s="3" t="s">
        <v>1056</v>
      </c>
      <c r="H102" s="3" t="s">
        <v>1375</v>
      </c>
      <c r="I102" s="3"/>
      <c r="J102" t="s">
        <v>1679</v>
      </c>
    </row>
    <row r="103" spans="1:10">
      <c r="A103" s="3">
        <v>102</v>
      </c>
      <c r="B103" s="3" t="s">
        <v>1017</v>
      </c>
      <c r="C103" s="3" t="s">
        <v>127</v>
      </c>
      <c r="D103" s="3" t="s">
        <v>1376</v>
      </c>
      <c r="E103" s="3" t="s">
        <v>1377</v>
      </c>
      <c r="F103" s="3" t="s">
        <v>1378</v>
      </c>
      <c r="G103" s="3" t="s">
        <v>1056</v>
      </c>
      <c r="H103" s="3"/>
      <c r="I103" s="3"/>
      <c r="J103" t="s">
        <v>1679</v>
      </c>
    </row>
    <row r="104" spans="1:10">
      <c r="A104" s="3">
        <v>103</v>
      </c>
      <c r="B104" s="3" t="s">
        <v>1017</v>
      </c>
      <c r="C104" s="3" t="s">
        <v>127</v>
      </c>
      <c r="D104" s="3" t="s">
        <v>1379</v>
      </c>
      <c r="E104" s="3" t="s">
        <v>1380</v>
      </c>
      <c r="F104" s="3" t="s">
        <v>1381</v>
      </c>
      <c r="G104" s="3" t="s">
        <v>1056</v>
      </c>
      <c r="H104" s="3"/>
      <c r="I104" s="3"/>
      <c r="J104" t="s">
        <v>1679</v>
      </c>
    </row>
    <row r="105" spans="1:10">
      <c r="A105" s="3">
        <v>104</v>
      </c>
      <c r="B105" s="3" t="s">
        <v>1017</v>
      </c>
      <c r="C105" s="3" t="s">
        <v>127</v>
      </c>
      <c r="D105" s="3" t="s">
        <v>1382</v>
      </c>
      <c r="E105" s="3" t="s">
        <v>1383</v>
      </c>
      <c r="F105" s="3" t="s">
        <v>1384</v>
      </c>
      <c r="G105" s="3" t="s">
        <v>1052</v>
      </c>
      <c r="H105" s="3" t="s">
        <v>1022</v>
      </c>
      <c r="I105" s="3"/>
      <c r="J105" t="s">
        <v>1679</v>
      </c>
    </row>
    <row r="106" spans="1:10">
      <c r="A106" s="3">
        <v>105</v>
      </c>
      <c r="B106" s="3" t="s">
        <v>1017</v>
      </c>
      <c r="C106" s="3" t="s">
        <v>127</v>
      </c>
      <c r="D106" s="3" t="s">
        <v>1385</v>
      </c>
      <c r="E106" s="3" t="s">
        <v>1386</v>
      </c>
      <c r="F106" s="3" t="s">
        <v>1387</v>
      </c>
      <c r="G106" s="3" t="s">
        <v>1311</v>
      </c>
      <c r="H106" s="3" t="s">
        <v>1388</v>
      </c>
      <c r="I106" s="3"/>
      <c r="J106" t="s">
        <v>1679</v>
      </c>
    </row>
    <row r="107" spans="1:10">
      <c r="A107" s="3">
        <v>106</v>
      </c>
      <c r="B107" s="3" t="s">
        <v>1017</v>
      </c>
      <c r="C107" s="3" t="s">
        <v>127</v>
      </c>
      <c r="D107" s="3" t="s">
        <v>1389</v>
      </c>
      <c r="E107" s="3" t="s">
        <v>1390</v>
      </c>
      <c r="F107" s="3" t="s">
        <v>1391</v>
      </c>
      <c r="G107" s="3" t="s">
        <v>1069</v>
      </c>
      <c r="H107" s="3"/>
      <c r="I107" s="3"/>
      <c r="J107" t="s">
        <v>1679</v>
      </c>
    </row>
    <row r="108" spans="1:10">
      <c r="A108" s="3">
        <v>107</v>
      </c>
      <c r="B108" s="3" t="s">
        <v>1017</v>
      </c>
      <c r="C108" s="3" t="s">
        <v>127</v>
      </c>
      <c r="D108" s="3" t="s">
        <v>1392</v>
      </c>
      <c r="E108" s="3" t="s">
        <v>1393</v>
      </c>
      <c r="F108" s="3" t="s">
        <v>1394</v>
      </c>
      <c r="G108" s="3" t="s">
        <v>1154</v>
      </c>
      <c r="H108" s="3"/>
      <c r="I108" s="3"/>
      <c r="J108" t="s">
        <v>1679</v>
      </c>
    </row>
    <row r="109" spans="1:10">
      <c r="A109" s="3">
        <v>108</v>
      </c>
      <c r="B109" s="3" t="s">
        <v>1017</v>
      </c>
      <c r="C109" s="3" t="s">
        <v>127</v>
      </c>
      <c r="D109" s="3" t="s">
        <v>1395</v>
      </c>
      <c r="E109" s="3" t="s">
        <v>1396</v>
      </c>
      <c r="F109" s="3" t="s">
        <v>1397</v>
      </c>
      <c r="G109" s="3" t="s">
        <v>1038</v>
      </c>
      <c r="H109" s="3" t="s">
        <v>1398</v>
      </c>
      <c r="I109" s="3"/>
      <c r="J109" t="s">
        <v>1679</v>
      </c>
    </row>
    <row r="110" spans="1:10">
      <c r="A110" s="3">
        <v>109</v>
      </c>
      <c r="B110" s="3" t="s">
        <v>1017</v>
      </c>
      <c r="C110" s="3" t="s">
        <v>127</v>
      </c>
      <c r="D110" s="3" t="s">
        <v>1399</v>
      </c>
      <c r="E110" s="3" t="s">
        <v>1400</v>
      </c>
      <c r="F110" s="3" t="s">
        <v>1401</v>
      </c>
      <c r="G110" s="3" t="s">
        <v>1402</v>
      </c>
      <c r="H110" s="3"/>
      <c r="I110" s="3"/>
      <c r="J110" t="s">
        <v>1679</v>
      </c>
    </row>
    <row r="111" spans="1:10">
      <c r="A111" s="3">
        <v>110</v>
      </c>
      <c r="B111" s="3" t="s">
        <v>1017</v>
      </c>
      <c r="C111" s="3" t="s">
        <v>127</v>
      </c>
      <c r="D111" s="3" t="s">
        <v>1403</v>
      </c>
      <c r="E111" s="3" t="s">
        <v>1404</v>
      </c>
      <c r="F111" s="3" t="s">
        <v>1405</v>
      </c>
      <c r="G111" s="3" t="s">
        <v>1406</v>
      </c>
      <c r="H111" s="3"/>
      <c r="I111" s="3"/>
      <c r="J111" t="s">
        <v>1679</v>
      </c>
    </row>
    <row r="112" spans="1:10">
      <c r="A112" s="3">
        <v>111</v>
      </c>
      <c r="B112" s="3" t="s">
        <v>1017</v>
      </c>
      <c r="C112" s="3" t="s">
        <v>127</v>
      </c>
      <c r="D112" s="3" t="s">
        <v>1407</v>
      </c>
      <c r="E112" s="3" t="s">
        <v>1408</v>
      </c>
      <c r="F112" s="3" t="s">
        <v>1409</v>
      </c>
      <c r="G112" s="3" t="s">
        <v>1410</v>
      </c>
      <c r="H112" s="3" t="s">
        <v>1411</v>
      </c>
      <c r="I112" s="3"/>
      <c r="J112" t="s">
        <v>1679</v>
      </c>
    </row>
    <row r="113" spans="1:10">
      <c r="A113" s="3">
        <v>112</v>
      </c>
      <c r="B113" s="3" t="s">
        <v>1017</v>
      </c>
      <c r="C113" s="3" t="s">
        <v>127</v>
      </c>
      <c r="D113" s="3" t="s">
        <v>1412</v>
      </c>
      <c r="E113" s="3" t="s">
        <v>1413</v>
      </c>
      <c r="F113" s="3" t="s">
        <v>1414</v>
      </c>
      <c r="G113" s="3" t="s">
        <v>1056</v>
      </c>
      <c r="H113" s="3"/>
      <c r="I113" s="3"/>
      <c r="J113" t="s">
        <v>1679</v>
      </c>
    </row>
    <row r="114" spans="1:10">
      <c r="A114" s="3">
        <v>113</v>
      </c>
      <c r="B114" s="3" t="s">
        <v>1017</v>
      </c>
      <c r="C114" s="3" t="s">
        <v>127</v>
      </c>
      <c r="D114" s="3" t="s">
        <v>1415</v>
      </c>
      <c r="E114" s="3" t="s">
        <v>1416</v>
      </c>
      <c r="F114" s="3" t="s">
        <v>1417</v>
      </c>
      <c r="G114" s="3" t="s">
        <v>1304</v>
      </c>
      <c r="H114" s="3" t="s">
        <v>1418</v>
      </c>
      <c r="I114" s="3"/>
      <c r="J114" t="s">
        <v>1679</v>
      </c>
    </row>
    <row r="115" spans="1:10">
      <c r="A115" s="3">
        <v>114</v>
      </c>
      <c r="B115" s="3" t="s">
        <v>1017</v>
      </c>
      <c r="C115" s="3" t="s">
        <v>127</v>
      </c>
      <c r="D115" s="3" t="s">
        <v>1419</v>
      </c>
      <c r="E115" s="3" t="s">
        <v>1420</v>
      </c>
      <c r="F115" s="3" t="s">
        <v>1421</v>
      </c>
      <c r="G115" s="3" t="s">
        <v>1133</v>
      </c>
      <c r="H115" s="3"/>
      <c r="I115" s="3"/>
      <c r="J115" t="s">
        <v>1679</v>
      </c>
    </row>
    <row r="116" spans="1:10">
      <c r="A116" s="3">
        <v>115</v>
      </c>
      <c r="B116" s="3" t="s">
        <v>1017</v>
      </c>
      <c r="C116" s="3" t="s">
        <v>127</v>
      </c>
      <c r="D116" s="3" t="s">
        <v>1422</v>
      </c>
      <c r="E116" s="3" t="s">
        <v>1423</v>
      </c>
      <c r="F116" s="3" t="s">
        <v>1424</v>
      </c>
      <c r="G116" s="3" t="s">
        <v>1026</v>
      </c>
      <c r="H116" s="3" t="s">
        <v>1425</v>
      </c>
      <c r="I116" s="3"/>
      <c r="J116" t="s">
        <v>1679</v>
      </c>
    </row>
    <row r="117" spans="1:10">
      <c r="A117" s="3">
        <v>116</v>
      </c>
      <c r="B117" s="3" t="s">
        <v>1017</v>
      </c>
      <c r="C117" s="3" t="s">
        <v>127</v>
      </c>
      <c r="D117" s="3" t="s">
        <v>1426</v>
      </c>
      <c r="E117" s="3" t="s">
        <v>1427</v>
      </c>
      <c r="F117" s="3" t="s">
        <v>1428</v>
      </c>
      <c r="G117" s="3" t="s">
        <v>1162</v>
      </c>
      <c r="H117" s="3" t="s">
        <v>1429</v>
      </c>
      <c r="I117" s="3"/>
      <c r="J117" t="s">
        <v>1679</v>
      </c>
    </row>
    <row r="118" spans="1:10">
      <c r="A118" s="3">
        <v>117</v>
      </c>
      <c r="B118" s="3" t="s">
        <v>1017</v>
      </c>
      <c r="C118" s="3" t="s">
        <v>127</v>
      </c>
      <c r="D118" s="3" t="s">
        <v>1430</v>
      </c>
      <c r="E118" s="3" t="s">
        <v>1431</v>
      </c>
      <c r="F118" s="3" t="s">
        <v>1432</v>
      </c>
      <c r="G118" s="3" t="s">
        <v>1154</v>
      </c>
      <c r="H118" s="3"/>
      <c r="I118" s="3"/>
      <c r="J118" t="s">
        <v>1679</v>
      </c>
    </row>
    <row r="119" spans="1:10">
      <c r="A119" s="3">
        <v>118</v>
      </c>
      <c r="B119" s="3" t="s">
        <v>1017</v>
      </c>
      <c r="C119" s="3" t="s">
        <v>127</v>
      </c>
      <c r="D119" s="3" t="s">
        <v>1433</v>
      </c>
      <c r="E119" s="3" t="s">
        <v>1434</v>
      </c>
      <c r="F119" s="3" t="s">
        <v>1435</v>
      </c>
      <c r="G119" s="3" t="s">
        <v>1021</v>
      </c>
      <c r="H119" s="3"/>
      <c r="I119" s="3"/>
      <c r="J119" t="s">
        <v>1679</v>
      </c>
    </row>
    <row r="120" spans="1:10">
      <c r="A120" s="3">
        <v>119</v>
      </c>
      <c r="B120" s="3" t="s">
        <v>1017</v>
      </c>
      <c r="C120" s="3" t="s">
        <v>127</v>
      </c>
      <c r="D120" s="3" t="s">
        <v>1436</v>
      </c>
      <c r="E120" s="3" t="s">
        <v>1437</v>
      </c>
      <c r="F120" s="3" t="s">
        <v>1438</v>
      </c>
      <c r="G120" s="3" t="s">
        <v>1154</v>
      </c>
      <c r="H120" s="3"/>
      <c r="I120" s="3"/>
      <c r="J120" t="s">
        <v>1679</v>
      </c>
    </row>
    <row r="121" spans="1:10">
      <c r="A121" s="3">
        <v>120</v>
      </c>
      <c r="B121" s="3" t="s">
        <v>1017</v>
      </c>
      <c r="C121" s="3" t="s">
        <v>127</v>
      </c>
      <c r="D121" s="3" t="s">
        <v>1439</v>
      </c>
      <c r="E121" s="3" t="s">
        <v>1440</v>
      </c>
      <c r="F121" s="3" t="s">
        <v>1441</v>
      </c>
      <c r="G121" s="3" t="s">
        <v>1064</v>
      </c>
      <c r="H121" s="3" t="s">
        <v>1022</v>
      </c>
      <c r="I121" s="3"/>
      <c r="J121" t="s">
        <v>1679</v>
      </c>
    </row>
    <row r="122" spans="1:10">
      <c r="A122" s="3">
        <v>121</v>
      </c>
      <c r="B122" s="3" t="s">
        <v>1017</v>
      </c>
      <c r="C122" s="3" t="s">
        <v>127</v>
      </c>
      <c r="D122" s="3" t="s">
        <v>1442</v>
      </c>
      <c r="E122" s="3" t="s">
        <v>1443</v>
      </c>
      <c r="F122" s="3" t="s">
        <v>1444</v>
      </c>
      <c r="G122" s="3" t="s">
        <v>1069</v>
      </c>
      <c r="H122" s="3"/>
      <c r="I122" s="3"/>
      <c r="J122" t="s">
        <v>1679</v>
      </c>
    </row>
    <row r="123" spans="1:10">
      <c r="A123" s="3">
        <v>122</v>
      </c>
      <c r="B123" s="3" t="s">
        <v>1017</v>
      </c>
      <c r="C123" s="3" t="s">
        <v>127</v>
      </c>
      <c r="D123" s="3" t="s">
        <v>1445</v>
      </c>
      <c r="E123" s="3" t="s">
        <v>1446</v>
      </c>
      <c r="F123" s="3" t="s">
        <v>1447</v>
      </c>
      <c r="G123" s="3" t="s">
        <v>1102</v>
      </c>
      <c r="H123" s="3"/>
      <c r="I123" s="3"/>
      <c r="J123" t="s">
        <v>1679</v>
      </c>
    </row>
    <row r="124" spans="1:10">
      <c r="A124" s="3">
        <v>123</v>
      </c>
      <c r="B124" s="3" t="s">
        <v>1017</v>
      </c>
      <c r="C124" s="3" t="s">
        <v>127</v>
      </c>
      <c r="D124" s="3" t="s">
        <v>1448</v>
      </c>
      <c r="E124" s="3" t="s">
        <v>1449</v>
      </c>
      <c r="F124" s="3" t="s">
        <v>1450</v>
      </c>
      <c r="G124" s="3" t="s">
        <v>1069</v>
      </c>
      <c r="H124" s="3"/>
      <c r="I124" s="3"/>
      <c r="J124" t="s">
        <v>1679</v>
      </c>
    </row>
    <row r="125" spans="1:10">
      <c r="A125" s="3">
        <v>124</v>
      </c>
      <c r="B125" s="3" t="s">
        <v>1017</v>
      </c>
      <c r="C125" s="3" t="s">
        <v>127</v>
      </c>
      <c r="D125" s="3" t="s">
        <v>1451</v>
      </c>
      <c r="E125" s="3" t="s">
        <v>1452</v>
      </c>
      <c r="F125" s="3" t="s">
        <v>1453</v>
      </c>
      <c r="G125" s="3" t="s">
        <v>1154</v>
      </c>
      <c r="H125" s="3" t="s">
        <v>1454</v>
      </c>
      <c r="I125" s="3"/>
      <c r="J125" t="s">
        <v>1679</v>
      </c>
    </row>
    <row r="126" spans="1:10">
      <c r="A126" s="3">
        <v>125</v>
      </c>
      <c r="B126" s="3" t="s">
        <v>1017</v>
      </c>
      <c r="C126" s="3" t="s">
        <v>127</v>
      </c>
      <c r="D126" s="3" t="s">
        <v>1455</v>
      </c>
      <c r="E126" s="3" t="s">
        <v>1456</v>
      </c>
      <c r="F126" s="3" t="s">
        <v>1457</v>
      </c>
      <c r="G126" s="3" t="s">
        <v>1362</v>
      </c>
      <c r="H126" s="3"/>
      <c r="I126" s="3"/>
      <c r="J126" t="s">
        <v>1679</v>
      </c>
    </row>
    <row r="127" spans="1:10">
      <c r="A127" s="3">
        <v>126</v>
      </c>
      <c r="B127" s="3" t="s">
        <v>1017</v>
      </c>
      <c r="C127" s="3" t="s">
        <v>127</v>
      </c>
      <c r="D127" s="3" t="s">
        <v>1458</v>
      </c>
      <c r="E127" s="3" t="s">
        <v>1459</v>
      </c>
      <c r="F127" s="3" t="s">
        <v>1460</v>
      </c>
      <c r="G127" s="3" t="s">
        <v>1056</v>
      </c>
      <c r="H127" s="3" t="s">
        <v>1461</v>
      </c>
      <c r="I127" s="3"/>
      <c r="J127" t="s">
        <v>1679</v>
      </c>
    </row>
    <row r="128" spans="1:10">
      <c r="A128" s="3">
        <v>127</v>
      </c>
      <c r="B128" s="3" t="s">
        <v>1017</v>
      </c>
      <c r="C128" s="3" t="s">
        <v>127</v>
      </c>
      <c r="D128" s="3" t="s">
        <v>1462</v>
      </c>
      <c r="E128" s="3" t="s">
        <v>1463</v>
      </c>
      <c r="F128" s="3" t="s">
        <v>1464</v>
      </c>
      <c r="G128" s="3" t="s">
        <v>1069</v>
      </c>
      <c r="H128" s="3" t="s">
        <v>1465</v>
      </c>
      <c r="I128" s="3"/>
      <c r="J128" t="s">
        <v>1679</v>
      </c>
    </row>
    <row r="129" spans="1:10">
      <c r="A129" s="3">
        <v>128</v>
      </c>
      <c r="B129" s="3" t="s">
        <v>1017</v>
      </c>
      <c r="C129" s="3" t="s">
        <v>127</v>
      </c>
      <c r="D129" s="3" t="s">
        <v>1466</v>
      </c>
      <c r="E129" s="3" t="s">
        <v>1467</v>
      </c>
      <c r="F129" s="3" t="s">
        <v>1468</v>
      </c>
      <c r="G129" s="3" t="s">
        <v>1069</v>
      </c>
      <c r="H129" s="3" t="s">
        <v>1022</v>
      </c>
      <c r="I129" s="3"/>
      <c r="J129" t="s">
        <v>1679</v>
      </c>
    </row>
    <row r="130" spans="1:10">
      <c r="A130" s="3">
        <v>129</v>
      </c>
      <c r="B130" s="3" t="s">
        <v>1017</v>
      </c>
      <c r="C130" s="3" t="s">
        <v>127</v>
      </c>
      <c r="D130" s="3" t="s">
        <v>1469</v>
      </c>
      <c r="E130" s="3" t="s">
        <v>1470</v>
      </c>
      <c r="F130" s="3" t="s">
        <v>1471</v>
      </c>
      <c r="G130" s="3" t="s">
        <v>1472</v>
      </c>
      <c r="H130" s="3"/>
      <c r="I130" s="3"/>
      <c r="J130" t="s">
        <v>1679</v>
      </c>
    </row>
    <row r="131" spans="1:10">
      <c r="A131" s="3">
        <v>130</v>
      </c>
      <c r="B131" s="3" t="s">
        <v>1017</v>
      </c>
      <c r="C131" s="3" t="s">
        <v>127</v>
      </c>
      <c r="D131" s="3" t="s">
        <v>1473</v>
      </c>
      <c r="E131" s="3" t="s">
        <v>1474</v>
      </c>
      <c r="F131" s="3" t="s">
        <v>1475</v>
      </c>
      <c r="G131" s="3" t="s">
        <v>1056</v>
      </c>
      <c r="H131" s="3"/>
      <c r="I131" s="3"/>
      <c r="J131" t="s">
        <v>1679</v>
      </c>
    </row>
    <row r="132" spans="1:10">
      <c r="A132" s="3">
        <v>131</v>
      </c>
      <c r="B132" s="3" t="s">
        <v>1017</v>
      </c>
      <c r="C132" s="3" t="s">
        <v>127</v>
      </c>
      <c r="D132" s="3" t="s">
        <v>1476</v>
      </c>
      <c r="E132" s="3" t="s">
        <v>1477</v>
      </c>
      <c r="F132" s="3" t="s">
        <v>1478</v>
      </c>
      <c r="G132" s="3" t="s">
        <v>1056</v>
      </c>
      <c r="H132" s="3" t="s">
        <v>1479</v>
      </c>
      <c r="I132" s="3"/>
      <c r="J132" t="s">
        <v>1679</v>
      </c>
    </row>
    <row r="133" spans="1:10">
      <c r="A133" s="3">
        <v>132</v>
      </c>
      <c r="B133" s="3" t="s">
        <v>1017</v>
      </c>
      <c r="C133" s="3" t="s">
        <v>127</v>
      </c>
      <c r="D133" s="3" t="s">
        <v>1480</v>
      </c>
      <c r="E133" s="3" t="s">
        <v>1481</v>
      </c>
      <c r="F133" s="3" t="s">
        <v>1482</v>
      </c>
      <c r="G133" s="3" t="s">
        <v>1021</v>
      </c>
      <c r="H133" s="3"/>
      <c r="I133" s="3"/>
      <c r="J133" t="s">
        <v>1679</v>
      </c>
    </row>
    <row r="134" spans="1:10">
      <c r="A134" s="3">
        <v>133</v>
      </c>
      <c r="B134" s="3" t="s">
        <v>1017</v>
      </c>
      <c r="C134" s="3" t="s">
        <v>127</v>
      </c>
      <c r="D134" s="3" t="s">
        <v>1483</v>
      </c>
      <c r="E134" s="3" t="s">
        <v>1484</v>
      </c>
      <c r="F134" s="3" t="s">
        <v>1485</v>
      </c>
      <c r="G134" s="3" t="s">
        <v>1052</v>
      </c>
      <c r="H134" s="3" t="s">
        <v>1486</v>
      </c>
      <c r="I134" s="3"/>
      <c r="J134" t="s">
        <v>1679</v>
      </c>
    </row>
    <row r="135" spans="1:10">
      <c r="A135" s="3">
        <v>134</v>
      </c>
      <c r="B135" s="3" t="s">
        <v>1017</v>
      </c>
      <c r="C135" s="3" t="s">
        <v>127</v>
      </c>
      <c r="D135" s="3" t="s">
        <v>1487</v>
      </c>
      <c r="E135" s="3" t="s">
        <v>1488</v>
      </c>
      <c r="F135" s="3" t="s">
        <v>1489</v>
      </c>
      <c r="G135" s="3" t="s">
        <v>1311</v>
      </c>
      <c r="H135" s="3"/>
      <c r="I135" s="3"/>
      <c r="J135" t="s">
        <v>1679</v>
      </c>
    </row>
    <row r="136" spans="1:10">
      <c r="A136" s="3">
        <v>135</v>
      </c>
      <c r="B136" s="3" t="s">
        <v>1017</v>
      </c>
      <c r="C136" s="3" t="s">
        <v>127</v>
      </c>
      <c r="D136" s="3" t="s">
        <v>1490</v>
      </c>
      <c r="E136" s="3" t="s">
        <v>1491</v>
      </c>
      <c r="F136" s="3" t="s">
        <v>1492</v>
      </c>
      <c r="G136" s="3" t="s">
        <v>1056</v>
      </c>
      <c r="H136" s="3"/>
      <c r="I136" s="3"/>
      <c r="J136" t="s">
        <v>1679</v>
      </c>
    </row>
    <row r="137" spans="1:10">
      <c r="A137" s="3">
        <v>136</v>
      </c>
      <c r="B137" s="3" t="s">
        <v>1017</v>
      </c>
      <c r="C137" s="3" t="s">
        <v>127</v>
      </c>
      <c r="D137" s="3" t="s">
        <v>1493</v>
      </c>
      <c r="E137" s="3" t="s">
        <v>1494</v>
      </c>
      <c r="F137" s="3" t="s">
        <v>1495</v>
      </c>
      <c r="G137" s="3" t="s">
        <v>1162</v>
      </c>
      <c r="H137" s="3"/>
      <c r="I137" s="3"/>
      <c r="J137" t="s">
        <v>1679</v>
      </c>
    </row>
    <row r="138" spans="1:10">
      <c r="A138" s="3">
        <v>137</v>
      </c>
      <c r="B138" s="3" t="s">
        <v>1017</v>
      </c>
      <c r="C138" s="3" t="s">
        <v>127</v>
      </c>
      <c r="D138" s="3" t="s">
        <v>1496</v>
      </c>
      <c r="E138" s="3" t="s">
        <v>1497</v>
      </c>
      <c r="F138" s="3" t="s">
        <v>1498</v>
      </c>
      <c r="G138" s="3" t="s">
        <v>1021</v>
      </c>
      <c r="H138" s="3"/>
      <c r="I138" s="3"/>
      <c r="J138" t="s">
        <v>1679</v>
      </c>
    </row>
    <row r="139" spans="1:10">
      <c r="A139" s="3">
        <v>138</v>
      </c>
      <c r="B139" s="3" t="s">
        <v>1017</v>
      </c>
      <c r="C139" s="3" t="s">
        <v>127</v>
      </c>
      <c r="D139" s="3" t="s">
        <v>1499</v>
      </c>
      <c r="E139" s="3" t="s">
        <v>1500</v>
      </c>
      <c r="F139" s="3" t="s">
        <v>1501</v>
      </c>
      <c r="G139" s="3" t="s">
        <v>1140</v>
      </c>
      <c r="H139" s="3"/>
      <c r="I139" s="3"/>
      <c r="J139" t="s">
        <v>1679</v>
      </c>
    </row>
    <row r="140" spans="1:10">
      <c r="A140" s="3">
        <v>139</v>
      </c>
      <c r="B140" s="3" t="s">
        <v>1017</v>
      </c>
      <c r="C140" s="3" t="s">
        <v>127</v>
      </c>
      <c r="D140" s="3" t="s">
        <v>1502</v>
      </c>
      <c r="E140" s="3" t="s">
        <v>1503</v>
      </c>
      <c r="F140" s="3" t="s">
        <v>1504</v>
      </c>
      <c r="G140" s="3" t="s">
        <v>1354</v>
      </c>
      <c r="H140" s="3"/>
      <c r="I140" s="3"/>
      <c r="J140" t="s">
        <v>1679</v>
      </c>
    </row>
    <row r="141" spans="1:10">
      <c r="A141" s="3">
        <v>140</v>
      </c>
      <c r="B141" s="3" t="s">
        <v>1017</v>
      </c>
      <c r="C141" s="3" t="s">
        <v>127</v>
      </c>
      <c r="D141" s="3" t="s">
        <v>1505</v>
      </c>
      <c r="E141" s="3" t="s">
        <v>1506</v>
      </c>
      <c r="F141" s="3" t="s">
        <v>1507</v>
      </c>
      <c r="G141" s="3" t="s">
        <v>1508</v>
      </c>
      <c r="H141" s="3" t="s">
        <v>1270</v>
      </c>
      <c r="I141" s="3"/>
      <c r="J141" t="s">
        <v>1679</v>
      </c>
    </row>
    <row r="142" spans="1:10">
      <c r="A142" s="3">
        <v>141</v>
      </c>
      <c r="B142" s="3" t="s">
        <v>1017</v>
      </c>
      <c r="C142" s="3" t="s">
        <v>127</v>
      </c>
      <c r="D142" s="3" t="s">
        <v>1509</v>
      </c>
      <c r="E142" s="3" t="s">
        <v>1510</v>
      </c>
      <c r="F142" s="3" t="s">
        <v>1511</v>
      </c>
      <c r="G142" s="3" t="s">
        <v>1056</v>
      </c>
      <c r="H142" s="3" t="s">
        <v>1512</v>
      </c>
      <c r="I142" s="3"/>
      <c r="J142" t="s">
        <v>1679</v>
      </c>
    </row>
    <row r="143" spans="1:10">
      <c r="A143" s="3">
        <v>142</v>
      </c>
      <c r="B143" s="3" t="s">
        <v>1017</v>
      </c>
      <c r="C143" s="3" t="s">
        <v>127</v>
      </c>
      <c r="D143" s="3" t="s">
        <v>1513</v>
      </c>
      <c r="E143" s="3" t="s">
        <v>1514</v>
      </c>
      <c r="F143" s="3" t="s">
        <v>1515</v>
      </c>
      <c r="G143" s="3" t="s">
        <v>1102</v>
      </c>
      <c r="H143" s="3" t="s">
        <v>1516</v>
      </c>
      <c r="I143" s="3"/>
      <c r="J143" t="s">
        <v>1679</v>
      </c>
    </row>
    <row r="144" spans="1:10">
      <c r="A144" s="3">
        <v>143</v>
      </c>
      <c r="B144" s="3" t="s">
        <v>1017</v>
      </c>
      <c r="C144" s="3" t="s">
        <v>127</v>
      </c>
      <c r="D144" s="3" t="s">
        <v>1517</v>
      </c>
      <c r="E144" s="3" t="s">
        <v>1518</v>
      </c>
      <c r="F144" s="3" t="s">
        <v>1519</v>
      </c>
      <c r="G144" s="3" t="s">
        <v>1140</v>
      </c>
      <c r="H144" s="3"/>
      <c r="I144" s="3"/>
      <c r="J144" t="s">
        <v>1679</v>
      </c>
    </row>
    <row r="145" spans="1:10">
      <c r="A145" s="3">
        <v>144</v>
      </c>
      <c r="B145" s="3" t="s">
        <v>1017</v>
      </c>
      <c r="C145" s="3" t="s">
        <v>127</v>
      </c>
      <c r="D145" s="3" t="s">
        <v>1520</v>
      </c>
      <c r="E145" s="3" t="s">
        <v>1521</v>
      </c>
      <c r="F145" s="3" t="s">
        <v>1522</v>
      </c>
      <c r="G145" s="3" t="s">
        <v>1064</v>
      </c>
      <c r="H145" s="3" t="s">
        <v>1523</v>
      </c>
      <c r="I145" s="3"/>
      <c r="J145" t="s">
        <v>1679</v>
      </c>
    </row>
    <row r="146" spans="1:10">
      <c r="A146" s="3">
        <v>145</v>
      </c>
      <c r="B146" s="3" t="s">
        <v>1017</v>
      </c>
      <c r="C146" s="3" t="s">
        <v>127</v>
      </c>
      <c r="D146" s="3" t="s">
        <v>1524</v>
      </c>
      <c r="E146" s="3" t="s">
        <v>1525</v>
      </c>
      <c r="F146" s="3" t="s">
        <v>1526</v>
      </c>
      <c r="G146" s="3" t="s">
        <v>1410</v>
      </c>
      <c r="H146" s="3"/>
      <c r="I146" s="3"/>
      <c r="J146" t="s">
        <v>1679</v>
      </c>
    </row>
    <row r="147" spans="1:10">
      <c r="A147" s="3">
        <v>146</v>
      </c>
      <c r="B147" s="3" t="s">
        <v>1017</v>
      </c>
      <c r="C147" s="3" t="s">
        <v>127</v>
      </c>
      <c r="D147" s="3" t="s">
        <v>1527</v>
      </c>
      <c r="E147" s="3" t="s">
        <v>1528</v>
      </c>
      <c r="F147" s="3" t="s">
        <v>1529</v>
      </c>
      <c r="G147" s="3" t="s">
        <v>1311</v>
      </c>
      <c r="H147" s="3"/>
      <c r="I147" s="3"/>
      <c r="J147" t="s">
        <v>1679</v>
      </c>
    </row>
    <row r="148" spans="1:10">
      <c r="A148" s="3">
        <v>147</v>
      </c>
      <c r="B148" s="3" t="s">
        <v>1017</v>
      </c>
      <c r="C148" s="3" t="s">
        <v>127</v>
      </c>
      <c r="D148" s="3" t="s">
        <v>1530</v>
      </c>
      <c r="E148" s="3" t="s">
        <v>1531</v>
      </c>
      <c r="F148" s="3" t="s">
        <v>1532</v>
      </c>
      <c r="G148" s="3" t="s">
        <v>1052</v>
      </c>
      <c r="H148" s="3" t="s">
        <v>1533</v>
      </c>
      <c r="I148" s="3"/>
      <c r="J148" t="s">
        <v>1679</v>
      </c>
    </row>
    <row r="149" spans="1:10">
      <c r="A149" s="3">
        <v>148</v>
      </c>
      <c r="B149" s="3" t="s">
        <v>1017</v>
      </c>
      <c r="C149" s="3" t="s">
        <v>127</v>
      </c>
      <c r="D149" s="3" t="s">
        <v>1534</v>
      </c>
      <c r="E149" s="3" t="s">
        <v>1535</v>
      </c>
      <c r="F149" s="3" t="s">
        <v>1536</v>
      </c>
      <c r="G149" s="3" t="s">
        <v>1056</v>
      </c>
      <c r="H149" s="3" t="s">
        <v>1022</v>
      </c>
      <c r="I149" s="3"/>
      <c r="J149" t="s">
        <v>1679</v>
      </c>
    </row>
    <row r="150" spans="1:10">
      <c r="A150" s="3">
        <v>149</v>
      </c>
      <c r="B150" s="3" t="s">
        <v>1017</v>
      </c>
      <c r="C150" s="3" t="s">
        <v>127</v>
      </c>
      <c r="D150" s="3" t="s">
        <v>1537</v>
      </c>
      <c r="E150" s="3" t="s">
        <v>1538</v>
      </c>
      <c r="F150" s="3" t="s">
        <v>1539</v>
      </c>
      <c r="G150" s="3" t="s">
        <v>1154</v>
      </c>
      <c r="H150" s="3"/>
      <c r="I150" s="3"/>
      <c r="J150" t="s">
        <v>1679</v>
      </c>
    </row>
    <row r="151" spans="1:10">
      <c r="A151" s="3">
        <v>150</v>
      </c>
      <c r="B151" s="3" t="s">
        <v>1017</v>
      </c>
      <c r="C151" s="3" t="s">
        <v>127</v>
      </c>
      <c r="D151" s="3" t="s">
        <v>1540</v>
      </c>
      <c r="E151" s="3" t="s">
        <v>1541</v>
      </c>
      <c r="F151" s="3" t="s">
        <v>1542</v>
      </c>
      <c r="G151" s="3" t="s">
        <v>1162</v>
      </c>
      <c r="H151" s="3" t="s">
        <v>1543</v>
      </c>
      <c r="I151" s="3"/>
      <c r="J151" t="s">
        <v>1679</v>
      </c>
    </row>
    <row r="152" spans="1:10">
      <c r="A152" s="3">
        <v>151</v>
      </c>
      <c r="B152" s="3" t="s">
        <v>1017</v>
      </c>
      <c r="C152" s="3" t="s">
        <v>127</v>
      </c>
      <c r="D152" s="3" t="s">
        <v>1544</v>
      </c>
      <c r="E152" s="3" t="s">
        <v>1545</v>
      </c>
      <c r="F152" s="3" t="s">
        <v>1546</v>
      </c>
      <c r="G152" s="3" t="s">
        <v>1406</v>
      </c>
      <c r="H152" s="3"/>
      <c r="I152" s="3"/>
      <c r="J152" t="s">
        <v>1679</v>
      </c>
    </row>
    <row r="153" spans="1:10">
      <c r="A153" s="3">
        <v>152</v>
      </c>
      <c r="B153" s="3" t="s">
        <v>1017</v>
      </c>
      <c r="C153" s="3" t="s">
        <v>127</v>
      </c>
      <c r="D153" s="3" t="s">
        <v>1547</v>
      </c>
      <c r="E153" s="3" t="s">
        <v>1548</v>
      </c>
      <c r="F153" s="3" t="s">
        <v>1549</v>
      </c>
      <c r="G153" s="3" t="s">
        <v>1102</v>
      </c>
      <c r="H153" s="3"/>
      <c r="I153" s="3"/>
      <c r="J153" t="s">
        <v>1679</v>
      </c>
    </row>
    <row r="154" spans="1:10">
      <c r="A154" s="3">
        <v>153</v>
      </c>
      <c r="B154" s="3" t="s">
        <v>1017</v>
      </c>
      <c r="C154" s="3" t="s">
        <v>127</v>
      </c>
      <c r="D154" s="3" t="s">
        <v>1550</v>
      </c>
      <c r="E154" s="3" t="s">
        <v>1551</v>
      </c>
      <c r="F154" s="3" t="s">
        <v>1552</v>
      </c>
      <c r="G154" s="3" t="s">
        <v>1056</v>
      </c>
      <c r="H154" s="3"/>
      <c r="I154" s="3"/>
      <c r="J154" t="s">
        <v>1679</v>
      </c>
    </row>
    <row r="155" spans="1:10">
      <c r="A155" s="3">
        <v>154</v>
      </c>
      <c r="B155" s="3" t="s">
        <v>1017</v>
      </c>
      <c r="C155" s="3" t="s">
        <v>127</v>
      </c>
      <c r="D155" s="3" t="s">
        <v>1553</v>
      </c>
      <c r="E155" s="3" t="s">
        <v>1554</v>
      </c>
      <c r="F155" s="3" t="s">
        <v>1555</v>
      </c>
      <c r="G155" s="3" t="s">
        <v>1102</v>
      </c>
      <c r="H155" s="3"/>
      <c r="I155" s="3"/>
      <c r="J155" t="s">
        <v>1679</v>
      </c>
    </row>
    <row r="156" spans="1:10">
      <c r="A156" s="3">
        <v>155</v>
      </c>
      <c r="B156" s="3" t="s">
        <v>1017</v>
      </c>
      <c r="C156" s="3" t="s">
        <v>127</v>
      </c>
      <c r="D156" s="3" t="s">
        <v>1556</v>
      </c>
      <c r="E156" s="3" t="s">
        <v>1557</v>
      </c>
      <c r="F156" s="3" t="s">
        <v>1558</v>
      </c>
      <c r="G156" s="3" t="s">
        <v>1311</v>
      </c>
      <c r="H156" s="3"/>
      <c r="I156" s="3"/>
      <c r="J156" t="s">
        <v>1679</v>
      </c>
    </row>
    <row r="157" spans="1:10">
      <c r="A157" s="3">
        <v>156</v>
      </c>
      <c r="B157" s="3" t="s">
        <v>1017</v>
      </c>
      <c r="C157" s="3" t="s">
        <v>127</v>
      </c>
      <c r="D157" s="3" t="s">
        <v>1559</v>
      </c>
      <c r="E157" s="3" t="s">
        <v>1560</v>
      </c>
      <c r="F157" s="3" t="s">
        <v>1561</v>
      </c>
      <c r="G157" s="3" t="s">
        <v>1508</v>
      </c>
      <c r="H157" s="3"/>
      <c r="I157" s="3"/>
      <c r="J157" t="s">
        <v>1679</v>
      </c>
    </row>
    <row r="158" spans="1:10">
      <c r="A158" s="3">
        <v>157</v>
      </c>
      <c r="B158" s="3" t="s">
        <v>1017</v>
      </c>
      <c r="C158" s="3" t="s">
        <v>127</v>
      </c>
      <c r="D158" s="3" t="s">
        <v>1562</v>
      </c>
      <c r="E158" s="3" t="s">
        <v>1563</v>
      </c>
      <c r="F158" s="3" t="s">
        <v>1564</v>
      </c>
      <c r="G158" s="3" t="s">
        <v>1565</v>
      </c>
      <c r="H158" s="3"/>
      <c r="I158" s="3"/>
      <c r="J158" t="s">
        <v>1679</v>
      </c>
    </row>
    <row r="159" spans="1:10">
      <c r="A159" s="3">
        <v>158</v>
      </c>
      <c r="B159" s="3" t="s">
        <v>1017</v>
      </c>
      <c r="C159" s="3" t="s">
        <v>127</v>
      </c>
      <c r="D159" s="3" t="s">
        <v>1566</v>
      </c>
      <c r="E159" s="3" t="s">
        <v>1567</v>
      </c>
      <c r="F159" s="3" t="s">
        <v>1568</v>
      </c>
      <c r="G159" s="3" t="s">
        <v>1154</v>
      </c>
      <c r="H159" s="3"/>
      <c r="I159" s="3"/>
      <c r="J159" t="s">
        <v>1679</v>
      </c>
    </row>
    <row r="160" spans="1:10">
      <c r="A160" s="3">
        <v>159</v>
      </c>
      <c r="B160" s="3" t="s">
        <v>1017</v>
      </c>
      <c r="C160" s="3" t="s">
        <v>127</v>
      </c>
      <c r="D160" s="3" t="s">
        <v>1569</v>
      </c>
      <c r="E160" s="3" t="s">
        <v>1570</v>
      </c>
      <c r="F160" s="3" t="s">
        <v>1571</v>
      </c>
      <c r="G160" s="3" t="s">
        <v>1102</v>
      </c>
      <c r="H160" s="3" t="s">
        <v>1572</v>
      </c>
      <c r="I160" s="3"/>
      <c r="J160" t="s">
        <v>1679</v>
      </c>
    </row>
    <row r="161" spans="1:10">
      <c r="A161" s="3">
        <v>160</v>
      </c>
      <c r="B161" s="3" t="s">
        <v>1017</v>
      </c>
      <c r="C161" s="3" t="s">
        <v>127</v>
      </c>
      <c r="D161" s="3" t="s">
        <v>1573</v>
      </c>
      <c r="E161" s="3" t="s">
        <v>1574</v>
      </c>
      <c r="F161" s="3" t="s">
        <v>1575</v>
      </c>
      <c r="G161" s="3" t="s">
        <v>1056</v>
      </c>
      <c r="H161" s="3"/>
      <c r="I161" s="3"/>
      <c r="J161" t="s">
        <v>1679</v>
      </c>
    </row>
    <row r="162" spans="1:10">
      <c r="A162" s="3">
        <v>161</v>
      </c>
      <c r="B162" s="3" t="s">
        <v>1017</v>
      </c>
      <c r="C162" s="3" t="s">
        <v>127</v>
      </c>
      <c r="D162" s="3" t="s">
        <v>1576</v>
      </c>
      <c r="E162" s="3" t="s">
        <v>1577</v>
      </c>
      <c r="F162" s="3" t="s">
        <v>1578</v>
      </c>
      <c r="G162" s="3" t="s">
        <v>1362</v>
      </c>
      <c r="H162" s="3"/>
      <c r="I162" s="3"/>
      <c r="J162" t="s">
        <v>1679</v>
      </c>
    </row>
    <row r="163" spans="1:10">
      <c r="A163" s="3">
        <v>162</v>
      </c>
      <c r="B163" s="3" t="s">
        <v>1017</v>
      </c>
      <c r="C163" s="3" t="s">
        <v>127</v>
      </c>
      <c r="D163" s="3" t="s">
        <v>1579</v>
      </c>
      <c r="E163" s="3" t="s">
        <v>1580</v>
      </c>
      <c r="F163" s="3" t="s">
        <v>1581</v>
      </c>
      <c r="G163" s="3" t="s">
        <v>1472</v>
      </c>
      <c r="H163" s="3"/>
      <c r="I163" s="3"/>
      <c r="J163" t="s">
        <v>1679</v>
      </c>
    </row>
    <row r="164" spans="1:10">
      <c r="A164" s="3">
        <v>163</v>
      </c>
      <c r="B164" s="3" t="s">
        <v>1017</v>
      </c>
      <c r="C164" s="3" t="s">
        <v>127</v>
      </c>
      <c r="D164" s="3" t="s">
        <v>1582</v>
      </c>
      <c r="E164" s="3" t="s">
        <v>1583</v>
      </c>
      <c r="F164" s="3" t="s">
        <v>1584</v>
      </c>
      <c r="G164" s="3" t="s">
        <v>1354</v>
      </c>
      <c r="H164" s="3"/>
      <c r="I164" s="3"/>
      <c r="J164" t="s">
        <v>1679</v>
      </c>
    </row>
    <row r="165" spans="1:10">
      <c r="A165" s="3">
        <v>164</v>
      </c>
      <c r="B165" s="3" t="s">
        <v>1017</v>
      </c>
      <c r="C165" s="3" t="s">
        <v>127</v>
      </c>
      <c r="D165" s="3" t="s">
        <v>1585</v>
      </c>
      <c r="E165" s="3" t="s">
        <v>1586</v>
      </c>
      <c r="F165" s="3" t="s">
        <v>1587</v>
      </c>
      <c r="G165" s="3" t="s">
        <v>1508</v>
      </c>
      <c r="H165" s="3"/>
      <c r="I165" s="3"/>
      <c r="J165" t="s">
        <v>1679</v>
      </c>
    </row>
    <row r="166" spans="1:10">
      <c r="A166" s="3">
        <v>165</v>
      </c>
      <c r="B166" s="3" t="s">
        <v>1017</v>
      </c>
      <c r="C166" s="3" t="s">
        <v>127</v>
      </c>
      <c r="D166" s="3" t="s">
        <v>1588</v>
      </c>
      <c r="E166" s="3" t="s">
        <v>1589</v>
      </c>
      <c r="F166" s="3" t="s">
        <v>1590</v>
      </c>
      <c r="G166" s="3" t="s">
        <v>1026</v>
      </c>
      <c r="H166" s="3"/>
      <c r="I166" s="3"/>
      <c r="J166" t="s">
        <v>1679</v>
      </c>
    </row>
    <row r="167" spans="1:10">
      <c r="A167" s="3">
        <v>166</v>
      </c>
      <c r="B167" s="3" t="s">
        <v>1017</v>
      </c>
      <c r="C167" s="3" t="s">
        <v>127</v>
      </c>
      <c r="D167" s="3" t="s">
        <v>1591</v>
      </c>
      <c r="E167" s="3" t="s">
        <v>1592</v>
      </c>
      <c r="F167" s="3" t="s">
        <v>1593</v>
      </c>
      <c r="G167" s="3" t="s">
        <v>1056</v>
      </c>
      <c r="H167" s="3"/>
      <c r="I167" s="3"/>
      <c r="J167" t="s">
        <v>1679</v>
      </c>
    </row>
    <row r="168" spans="1:10">
      <c r="A168" s="3">
        <v>167</v>
      </c>
      <c r="B168" s="3" t="s">
        <v>1017</v>
      </c>
      <c r="C168" s="3" t="s">
        <v>127</v>
      </c>
      <c r="D168" s="3" t="s">
        <v>1594</v>
      </c>
      <c r="E168" s="3" t="s">
        <v>1595</v>
      </c>
      <c r="F168" s="3" t="s">
        <v>1596</v>
      </c>
      <c r="G168" s="3" t="s">
        <v>1056</v>
      </c>
      <c r="H168" s="3"/>
      <c r="I168" s="3"/>
      <c r="J168" t="s">
        <v>1679</v>
      </c>
    </row>
    <row r="169" spans="1:10">
      <c r="A169" s="3">
        <v>168</v>
      </c>
      <c r="B169" s="3" t="s">
        <v>1017</v>
      </c>
      <c r="C169" s="3" t="s">
        <v>127</v>
      </c>
      <c r="D169" s="3" t="s">
        <v>1597</v>
      </c>
      <c r="E169" s="3" t="s">
        <v>1598</v>
      </c>
      <c r="F169" s="3" t="s">
        <v>1599</v>
      </c>
      <c r="G169" s="3" t="s">
        <v>1311</v>
      </c>
      <c r="H169" s="3"/>
      <c r="I169" s="3"/>
      <c r="J169" t="s">
        <v>1679</v>
      </c>
    </row>
    <row r="170" spans="1:10">
      <c r="A170" s="3">
        <v>169</v>
      </c>
      <c r="B170" s="3" t="s">
        <v>1017</v>
      </c>
      <c r="C170" s="3" t="s">
        <v>127</v>
      </c>
      <c r="D170" s="3" t="s">
        <v>1600</v>
      </c>
      <c r="E170" s="3" t="s">
        <v>1601</v>
      </c>
      <c r="F170" s="3" t="s">
        <v>1602</v>
      </c>
      <c r="G170" s="3" t="s">
        <v>1508</v>
      </c>
      <c r="H170" s="3" t="s">
        <v>1603</v>
      </c>
      <c r="I170" s="3"/>
      <c r="J170" t="s">
        <v>1679</v>
      </c>
    </row>
    <row r="171" spans="1:10">
      <c r="A171" s="3">
        <v>170</v>
      </c>
      <c r="B171" s="3" t="s">
        <v>1017</v>
      </c>
      <c r="C171" s="3" t="s">
        <v>127</v>
      </c>
      <c r="D171" s="3" t="s">
        <v>1604</v>
      </c>
      <c r="E171" s="3" t="s">
        <v>1605</v>
      </c>
      <c r="F171" s="3" t="s">
        <v>1606</v>
      </c>
      <c r="G171" s="3" t="s">
        <v>1140</v>
      </c>
      <c r="H171" s="3"/>
      <c r="I171" s="3"/>
      <c r="J171" t="s">
        <v>1679</v>
      </c>
    </row>
    <row r="172" spans="1:10">
      <c r="A172" s="3">
        <v>171</v>
      </c>
      <c r="B172" s="3" t="s">
        <v>1017</v>
      </c>
      <c r="C172" s="3" t="s">
        <v>127</v>
      </c>
      <c r="D172" s="3" t="s">
        <v>1607</v>
      </c>
      <c r="E172" s="3" t="s">
        <v>1608</v>
      </c>
      <c r="F172" s="3" t="s">
        <v>1609</v>
      </c>
      <c r="G172" s="3" t="s">
        <v>1140</v>
      </c>
      <c r="H172" s="3"/>
      <c r="I172" s="3"/>
      <c r="J172" t="s">
        <v>1679</v>
      </c>
    </row>
    <row r="173" spans="1:10">
      <c r="A173" s="3">
        <v>172</v>
      </c>
      <c r="B173" s="3" t="s">
        <v>1017</v>
      </c>
      <c r="C173" s="3" t="s">
        <v>127</v>
      </c>
      <c r="D173" s="3" t="s">
        <v>1610</v>
      </c>
      <c r="E173" s="3" t="s">
        <v>1611</v>
      </c>
      <c r="F173" s="3" t="s">
        <v>1612</v>
      </c>
      <c r="G173" s="3" t="s">
        <v>1026</v>
      </c>
      <c r="H173" s="3"/>
      <c r="I173" s="3"/>
      <c r="J173" t="s">
        <v>1679</v>
      </c>
    </row>
    <row r="174" spans="1:10">
      <c r="A174" s="3">
        <v>173</v>
      </c>
      <c r="B174" s="3" t="s">
        <v>1017</v>
      </c>
      <c r="C174" s="3" t="s">
        <v>127</v>
      </c>
      <c r="D174" s="3" t="s">
        <v>1613</v>
      </c>
      <c r="E174" s="3" t="s">
        <v>1614</v>
      </c>
      <c r="F174" s="3" t="s">
        <v>1615</v>
      </c>
      <c r="G174" s="3" t="s">
        <v>1154</v>
      </c>
      <c r="H174" s="3" t="s">
        <v>1022</v>
      </c>
      <c r="I174" s="3"/>
      <c r="J174" t="s">
        <v>1679</v>
      </c>
    </row>
    <row r="175" spans="1:10">
      <c r="A175" s="3">
        <v>174</v>
      </c>
      <c r="B175" s="3" t="s">
        <v>1017</v>
      </c>
      <c r="C175" s="3" t="s">
        <v>127</v>
      </c>
      <c r="D175" s="3" t="s">
        <v>1616</v>
      </c>
      <c r="E175" s="3" t="s">
        <v>1617</v>
      </c>
      <c r="F175" s="3" t="s">
        <v>1618</v>
      </c>
      <c r="G175" s="3" t="s">
        <v>1619</v>
      </c>
      <c r="H175" s="3"/>
      <c r="I175" s="3"/>
      <c r="J175" t="s">
        <v>1679</v>
      </c>
    </row>
    <row r="176" spans="1:10">
      <c r="A176" s="3">
        <v>175</v>
      </c>
      <c r="B176" s="3" t="s">
        <v>1017</v>
      </c>
      <c r="C176" s="3" t="s">
        <v>127</v>
      </c>
      <c r="D176" s="3" t="s">
        <v>1620</v>
      </c>
      <c r="E176" s="3" t="s">
        <v>1621</v>
      </c>
      <c r="F176" s="3" t="s">
        <v>1622</v>
      </c>
      <c r="G176" s="3" t="s">
        <v>1623</v>
      </c>
      <c r="H176" s="3"/>
      <c r="I176" s="3"/>
      <c r="J176" t="s">
        <v>1679</v>
      </c>
    </row>
    <row r="177" spans="1:10">
      <c r="A177" s="3">
        <v>176</v>
      </c>
      <c r="B177" s="3" t="s">
        <v>1017</v>
      </c>
      <c r="C177" s="3" t="s">
        <v>127</v>
      </c>
      <c r="D177" s="3" t="s">
        <v>1624</v>
      </c>
      <c r="E177" s="3" t="s">
        <v>1625</v>
      </c>
      <c r="F177" s="3" t="s">
        <v>1626</v>
      </c>
      <c r="G177" s="3" t="s">
        <v>1627</v>
      </c>
      <c r="H177" s="3"/>
      <c r="I177" s="3"/>
      <c r="J177" t="s">
        <v>1679</v>
      </c>
    </row>
    <row r="178" spans="1:10">
      <c r="A178" s="3">
        <v>177</v>
      </c>
      <c r="B178" s="3" t="s">
        <v>1017</v>
      </c>
      <c r="C178" s="3" t="s">
        <v>127</v>
      </c>
      <c r="D178" s="3" t="s">
        <v>1628</v>
      </c>
      <c r="E178" s="3" t="s">
        <v>1629</v>
      </c>
      <c r="F178" s="3" t="s">
        <v>1630</v>
      </c>
      <c r="G178" s="3" t="s">
        <v>1508</v>
      </c>
      <c r="H178" s="3"/>
      <c r="I178" s="3"/>
      <c r="J178" t="s">
        <v>1679</v>
      </c>
    </row>
    <row r="179" spans="1:10">
      <c r="A179" s="3">
        <v>178</v>
      </c>
      <c r="B179" s="3" t="s">
        <v>1017</v>
      </c>
      <c r="C179" s="3" t="s">
        <v>127</v>
      </c>
      <c r="D179" s="3" t="s">
        <v>1631</v>
      </c>
      <c r="E179" s="3" t="s">
        <v>1632</v>
      </c>
      <c r="F179" s="3" t="s">
        <v>1633</v>
      </c>
      <c r="G179" s="3" t="s">
        <v>1154</v>
      </c>
      <c r="H179" s="3" t="s">
        <v>1022</v>
      </c>
      <c r="I179" s="3"/>
      <c r="J179" t="s">
        <v>1679</v>
      </c>
    </row>
    <row r="180" spans="1:10">
      <c r="A180" s="3">
        <v>179</v>
      </c>
      <c r="B180" s="3" t="s">
        <v>1017</v>
      </c>
      <c r="C180" s="3" t="s">
        <v>127</v>
      </c>
      <c r="D180" s="3" t="s">
        <v>1634</v>
      </c>
      <c r="E180" s="3" t="s">
        <v>1635</v>
      </c>
      <c r="F180" s="3" t="s">
        <v>1636</v>
      </c>
      <c r="G180" s="3" t="s">
        <v>1140</v>
      </c>
      <c r="H180" s="3"/>
      <c r="I180" s="3"/>
      <c r="J180" t="s">
        <v>1679</v>
      </c>
    </row>
    <row r="181" spans="1:10">
      <c r="A181" s="3">
        <v>180</v>
      </c>
      <c r="B181" s="3" t="s">
        <v>1017</v>
      </c>
      <c r="C181" s="3" t="s">
        <v>127</v>
      </c>
      <c r="D181" s="3" t="s">
        <v>1637</v>
      </c>
      <c r="E181" s="3" t="s">
        <v>1638</v>
      </c>
      <c r="F181" s="3" t="s">
        <v>1639</v>
      </c>
      <c r="G181" s="3" t="s">
        <v>1640</v>
      </c>
      <c r="H181" s="3"/>
      <c r="I181" s="3"/>
      <c r="J181" t="s">
        <v>1679</v>
      </c>
    </row>
    <row r="182" spans="1:10">
      <c r="A182" s="3">
        <v>181</v>
      </c>
      <c r="B182" s="3" t="s">
        <v>1017</v>
      </c>
      <c r="C182" s="3" t="s">
        <v>127</v>
      </c>
      <c r="D182" s="3" t="s">
        <v>1641</v>
      </c>
      <c r="E182" s="3" t="s">
        <v>1642</v>
      </c>
      <c r="F182" s="3" t="s">
        <v>1643</v>
      </c>
      <c r="G182" s="3" t="s">
        <v>1354</v>
      </c>
      <c r="H182" s="3"/>
      <c r="I182" s="3"/>
      <c r="J182" t="s">
        <v>1679</v>
      </c>
    </row>
    <row r="183" spans="1:10">
      <c r="A183" s="3">
        <v>182</v>
      </c>
      <c r="B183" s="3" t="s">
        <v>1017</v>
      </c>
      <c r="C183" s="3" t="s">
        <v>127</v>
      </c>
      <c r="D183" s="3" t="s">
        <v>1644</v>
      </c>
      <c r="E183" s="3" t="s">
        <v>1645</v>
      </c>
      <c r="F183" s="3" t="s">
        <v>1646</v>
      </c>
      <c r="G183" s="3" t="s">
        <v>1021</v>
      </c>
      <c r="H183" s="3"/>
      <c r="I183" s="3"/>
      <c r="J183" t="s">
        <v>1679</v>
      </c>
    </row>
    <row r="184" spans="1:10">
      <c r="A184" s="3">
        <v>183</v>
      </c>
      <c r="B184" s="3" t="s">
        <v>1017</v>
      </c>
      <c r="C184" s="3" t="s">
        <v>127</v>
      </c>
      <c r="D184" s="3" t="s">
        <v>1647</v>
      </c>
      <c r="E184" s="3" t="s">
        <v>1648</v>
      </c>
      <c r="F184" s="3" t="s">
        <v>1649</v>
      </c>
      <c r="G184" s="3" t="s">
        <v>1354</v>
      </c>
      <c r="H184" s="3" t="s">
        <v>1650</v>
      </c>
      <c r="I184" s="3"/>
      <c r="J184" t="s">
        <v>1679</v>
      </c>
    </row>
    <row r="185" spans="1:10">
      <c r="A185" s="3">
        <v>184</v>
      </c>
      <c r="B185" s="3" t="s">
        <v>1017</v>
      </c>
      <c r="C185" s="3" t="s">
        <v>127</v>
      </c>
      <c r="D185" s="3" t="s">
        <v>1651</v>
      </c>
      <c r="E185" s="3" t="s">
        <v>1652</v>
      </c>
      <c r="F185" s="3" t="s">
        <v>1653</v>
      </c>
      <c r="G185" s="3" t="s">
        <v>1654</v>
      </c>
      <c r="H185" s="3" t="s">
        <v>1655</v>
      </c>
      <c r="I185" s="3"/>
      <c r="J185" t="s">
        <v>1679</v>
      </c>
    </row>
    <row r="186" spans="1:10">
      <c r="A186" s="3">
        <v>185</v>
      </c>
      <c r="B186" s="3" t="s">
        <v>1017</v>
      </c>
      <c r="C186" s="3" t="s">
        <v>127</v>
      </c>
      <c r="D186" s="3" t="s">
        <v>1656</v>
      </c>
      <c r="E186" s="3" t="s">
        <v>1657</v>
      </c>
      <c r="F186" s="3" t="s">
        <v>1658</v>
      </c>
      <c r="G186" s="3" t="s">
        <v>1095</v>
      </c>
      <c r="H186" s="3"/>
      <c r="I186" s="3"/>
      <c r="J186" t="s">
        <v>1679</v>
      </c>
    </row>
    <row r="187" spans="1:10">
      <c r="A187" s="3">
        <v>186</v>
      </c>
      <c r="B187" s="3" t="s">
        <v>1017</v>
      </c>
      <c r="C187" s="3" t="s">
        <v>127</v>
      </c>
      <c r="D187" s="3" t="s">
        <v>1659</v>
      </c>
      <c r="E187" s="3" t="s">
        <v>1660</v>
      </c>
      <c r="F187" s="3" t="s">
        <v>1661</v>
      </c>
      <c r="G187" s="3" t="s">
        <v>1095</v>
      </c>
      <c r="H187" s="3"/>
      <c r="I187" s="3"/>
      <c r="J187" t="s">
        <v>1679</v>
      </c>
    </row>
    <row r="188" spans="1:10">
      <c r="A188" s="3">
        <v>187</v>
      </c>
      <c r="B188" s="3" t="s">
        <v>1017</v>
      </c>
      <c r="C188" s="3" t="s">
        <v>127</v>
      </c>
      <c r="D188" s="3" t="s">
        <v>1662</v>
      </c>
      <c r="E188" s="3" t="s">
        <v>1663</v>
      </c>
      <c r="F188" s="3" t="s">
        <v>1664</v>
      </c>
      <c r="G188" s="3" t="s">
        <v>1140</v>
      </c>
      <c r="H188" s="3"/>
      <c r="I188" s="3"/>
      <c r="J188" t="s">
        <v>1679</v>
      </c>
    </row>
    <row r="189" spans="1:10">
      <c r="A189" s="3">
        <v>188</v>
      </c>
      <c r="B189" s="3" t="s">
        <v>1017</v>
      </c>
      <c r="C189" s="3" t="s">
        <v>127</v>
      </c>
      <c r="D189" s="3" t="s">
        <v>1665</v>
      </c>
      <c r="E189" s="3" t="s">
        <v>1666</v>
      </c>
      <c r="F189" s="3" t="s">
        <v>1667</v>
      </c>
      <c r="G189" s="3" t="s">
        <v>1668</v>
      </c>
      <c r="H189" s="3"/>
      <c r="I189" s="3"/>
      <c r="J189" t="s">
        <v>1679</v>
      </c>
    </row>
    <row r="190" spans="1:10">
      <c r="A190" s="3">
        <v>189</v>
      </c>
      <c r="B190" s="3" t="s">
        <v>1017</v>
      </c>
      <c r="C190" s="3" t="s">
        <v>127</v>
      </c>
      <c r="D190" s="3" t="s">
        <v>1669</v>
      </c>
      <c r="E190" s="3" t="s">
        <v>1670</v>
      </c>
      <c r="F190" s="3" t="s">
        <v>1059</v>
      </c>
      <c r="G190" s="3" t="s">
        <v>1623</v>
      </c>
      <c r="H190" s="3"/>
      <c r="I190" s="3"/>
      <c r="J190" t="s">
        <v>1679</v>
      </c>
    </row>
    <row r="191" spans="1:10">
      <c r="A191" s="3">
        <v>190</v>
      </c>
      <c r="B191" s="3" t="s">
        <v>1017</v>
      </c>
      <c r="C191" s="3" t="s">
        <v>127</v>
      </c>
      <c r="D191" s="3" t="s">
        <v>1671</v>
      </c>
      <c r="E191" s="3" t="s">
        <v>1672</v>
      </c>
      <c r="F191" s="3" t="s">
        <v>1673</v>
      </c>
      <c r="G191" s="3" t="s">
        <v>1674</v>
      </c>
      <c r="H191" s="3" t="s">
        <v>1675</v>
      </c>
      <c r="I191" s="3"/>
      <c r="J191" t="s">
        <v>1679</v>
      </c>
    </row>
    <row r="192" spans="1:10">
      <c r="A192" s="3">
        <v>191</v>
      </c>
      <c r="B192" s="3" t="s">
        <v>1017</v>
      </c>
      <c r="C192" s="3" t="s">
        <v>127</v>
      </c>
      <c r="D192" s="3" t="s">
        <v>1676</v>
      </c>
      <c r="E192" s="3" t="s">
        <v>1677</v>
      </c>
      <c r="F192" s="3" t="s">
        <v>1678</v>
      </c>
      <c r="G192" s="3" t="s">
        <v>1198</v>
      </c>
      <c r="H192" s="3"/>
      <c r="I192" s="3"/>
      <c r="J192" t="s">
        <v>1679</v>
      </c>
    </row>
  </sheetData>
  <sheetProtection formatColumns="0" formatRows="0"/>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List01">
    <tabColor rgb="FFCCCCFF"/>
    <pageSetUpPr fitToPage="1"/>
  </sheetPr>
  <dimension ref="A1:R24"/>
  <sheetViews>
    <sheetView showGridLines="0" topLeftCell="C3" zoomScale="80" zoomScaleNormal="80" workbookViewId="0">
      <selection activeCell="D4" sqref="D4:H4"/>
    </sheetView>
  </sheetViews>
  <sheetFormatPr defaultRowHeight="15"/>
  <cols>
    <col min="1" max="2" width="9.140625" hidden="1" customWidth="1"/>
    <col min="3" max="3" width="3.7109375" customWidth="1"/>
    <col min="4" max="4" width="6.28515625" customWidth="1"/>
    <col min="5" max="5" width="46.42578125" customWidth="1"/>
    <col min="6" max="6" width="3.7109375" customWidth="1"/>
    <col min="7" max="7" width="5.7109375" customWidth="1"/>
    <col min="8" max="8" width="41.42578125" bestFit="1" customWidth="1"/>
    <col min="9" max="9" width="3.7109375" customWidth="1"/>
    <col min="10" max="10" width="5.7109375" customWidth="1"/>
    <col min="11" max="11" width="32.5703125" customWidth="1"/>
    <col min="12" max="12" width="14.85546875" customWidth="1"/>
    <col min="13" max="13" width="3.7109375" hidden="1" customWidth="1"/>
    <col min="14" max="16" width="9.140625" hidden="1" customWidth="1"/>
    <col min="17" max="17" width="25.7109375" hidden="1" customWidth="1"/>
    <col min="18" max="18" width="14.42578125" hidden="1" customWidth="1"/>
  </cols>
  <sheetData>
    <row r="1" spans="2:18" ht="16.5" hidden="1" customHeight="1">
      <c r="K1" t="s">
        <v>514</v>
      </c>
      <c r="L1" t="s">
        <v>400</v>
      </c>
      <c r="M1" t="s">
        <v>513</v>
      </c>
    </row>
    <row r="2" spans="2:18" ht="16.5" hidden="1" customHeight="1"/>
    <row r="3" spans="2:18" ht="3" customHeight="1"/>
    <row r="4" spans="2:18">
      <c r="D4" s="1" t="s">
        <v>396</v>
      </c>
      <c r="E4" s="1"/>
      <c r="F4" s="1"/>
      <c r="G4" s="1"/>
      <c r="H4" s="1"/>
    </row>
    <row r="5" spans="2:18" ht="3" hidden="1" customHeight="1"/>
    <row r="6" spans="2:18" ht="20.100000000000001" hidden="1" customHeight="1">
      <c r="D6" s="1"/>
      <c r="E6" s="1"/>
      <c r="F6" s="1" t="s">
        <v>83</v>
      </c>
      <c r="G6" s="1"/>
    </row>
    <row r="7" spans="2:18" ht="3" customHeight="1"/>
    <row r="8" spans="2:18">
      <c r="D8" s="1" t="s">
        <v>16</v>
      </c>
      <c r="E8" s="1"/>
      <c r="F8" s="1" t="s">
        <v>397</v>
      </c>
      <c r="G8" s="1"/>
      <c r="H8" s="1"/>
      <c r="I8" s="1" t="s">
        <v>398</v>
      </c>
      <c r="J8" s="1"/>
      <c r="K8" s="1"/>
      <c r="L8" s="1"/>
    </row>
    <row r="9" spans="2:18" ht="20.25" customHeight="1">
      <c r="D9" t="s">
        <v>91</v>
      </c>
      <c r="E9" t="s">
        <v>399</v>
      </c>
      <c r="F9" s="1" t="s">
        <v>91</v>
      </c>
      <c r="G9" s="1"/>
      <c r="H9" t="s">
        <v>399</v>
      </c>
      <c r="I9" s="1" t="s">
        <v>91</v>
      </c>
      <c r="J9" s="1"/>
      <c r="K9" t="s">
        <v>399</v>
      </c>
      <c r="L9" t="s">
        <v>400</v>
      </c>
    </row>
    <row r="10" spans="2:18" ht="12" customHeight="1">
      <c r="D10" t="s">
        <v>92</v>
      </c>
      <c r="E10" t="s">
        <v>48</v>
      </c>
      <c r="F10" s="1" t="s">
        <v>49</v>
      </c>
      <c r="G10" s="1"/>
      <c r="H10" t="s">
        <v>50</v>
      </c>
      <c r="I10" s="1" t="s">
        <v>67</v>
      </c>
      <c r="J10" s="1"/>
      <c r="K10" t="s">
        <v>68</v>
      </c>
      <c r="L10" t="s">
        <v>182</v>
      </c>
    </row>
    <row r="11" spans="2:18" hidden="1">
      <c r="D11">
        <v>0</v>
      </c>
      <c r="M11" t="s">
        <v>519</v>
      </c>
      <c r="P11" t="s">
        <v>517</v>
      </c>
      <c r="Q11" t="s">
        <v>518</v>
      </c>
      <c r="R11" t="s">
        <v>582</v>
      </c>
    </row>
    <row r="12" spans="2:18" ht="0.95" customHeight="1">
      <c r="B12" t="s">
        <v>404</v>
      </c>
      <c r="C12" s="1"/>
      <c r="D12" s="1">
        <v>1</v>
      </c>
      <c r="E12" s="1" t="s">
        <v>1690</v>
      </c>
      <c r="G12">
        <v>0</v>
      </c>
      <c r="J12" t="s">
        <v>516</v>
      </c>
      <c r="M12">
        <f t="shared" ref="M12:M20" si="0">mergeValue(H12)</f>
        <v>0</v>
      </c>
      <c r="P12" t="str">
        <f>IF(ISERROR(MATCH(Q12,MODesc,0)),"n","y")</f>
        <v>y</v>
      </c>
      <c r="Q12" t="s">
        <v>1690</v>
      </c>
      <c r="R12" t="str">
        <f>K12&amp;"("&amp;L12&amp;")"</f>
        <v>()</v>
      </c>
    </row>
    <row r="13" spans="2:18" ht="0.95" customHeight="1">
      <c r="B13" t="s">
        <v>404</v>
      </c>
      <c r="C13" s="1"/>
      <c r="D13" s="1"/>
      <c r="E13" s="1"/>
      <c r="F13" s="1"/>
      <c r="G13" s="1">
        <v>1</v>
      </c>
      <c r="H13" s="1" t="s">
        <v>773</v>
      </c>
      <c r="J13" t="s">
        <v>516</v>
      </c>
      <c r="M13" t="str">
        <f t="shared" si="0"/>
        <v>Бокситогорский муниципальный район</v>
      </c>
      <c r="R13" t="str">
        <f>K13&amp;"("&amp;L13&amp;")"</f>
        <v>()</v>
      </c>
    </row>
    <row r="14" spans="2:18" ht="15" customHeight="1">
      <c r="B14" t="s">
        <v>404</v>
      </c>
      <c r="C14" s="1"/>
      <c r="D14" s="1"/>
      <c r="E14" s="1"/>
      <c r="F14" s="1"/>
      <c r="G14" s="1"/>
      <c r="H14" s="1"/>
      <c r="J14">
        <v>1</v>
      </c>
      <c r="K14" t="s">
        <v>774</v>
      </c>
      <c r="L14" t="s">
        <v>775</v>
      </c>
      <c r="M14" t="str">
        <f t="shared" si="0"/>
        <v>Бокситогорский муниципальный район</v>
      </c>
      <c r="R14" t="str">
        <f>K14&amp;" ("&amp;L14&amp;")"</f>
        <v>Бокситогорское (41603101)</v>
      </c>
    </row>
    <row r="15" spans="2:18" ht="0.95" customHeight="1">
      <c r="B15" t="s">
        <v>404</v>
      </c>
      <c r="C15" s="1"/>
      <c r="D15" s="1">
        <v>2</v>
      </c>
      <c r="E15" s="1" t="s">
        <v>1691</v>
      </c>
      <c r="G15">
        <v>0</v>
      </c>
      <c r="J15" t="s">
        <v>516</v>
      </c>
      <c r="M15">
        <f t="shared" si="0"/>
        <v>0</v>
      </c>
      <c r="P15" t="str">
        <f>IF(ISERROR(MATCH(Q15,MODesc,0)),"n","y")</f>
        <v>y</v>
      </c>
      <c r="Q15" t="s">
        <v>1691</v>
      </c>
      <c r="R15" t="str">
        <f>K15&amp;"("&amp;L15&amp;")"</f>
        <v>()</v>
      </c>
    </row>
    <row r="16" spans="2:18" ht="0.95" customHeight="1">
      <c r="B16" t="s">
        <v>404</v>
      </c>
      <c r="C16" s="1"/>
      <c r="D16" s="1"/>
      <c r="E16" s="1"/>
      <c r="F16" s="1"/>
      <c r="G16" s="1">
        <v>1</v>
      </c>
      <c r="H16" s="1" t="s">
        <v>773</v>
      </c>
      <c r="J16" t="s">
        <v>516</v>
      </c>
      <c r="M16" t="str">
        <f t="shared" si="0"/>
        <v>Бокситогорский муниципальный район</v>
      </c>
      <c r="R16" t="str">
        <f>K16&amp;"("&amp;L16&amp;")"</f>
        <v>()</v>
      </c>
    </row>
    <row r="17" spans="2:18" ht="15" customHeight="1">
      <c r="B17" t="s">
        <v>404</v>
      </c>
      <c r="C17" s="1"/>
      <c r="D17" s="1"/>
      <c r="E17" s="1"/>
      <c r="F17" s="1"/>
      <c r="G17" s="1"/>
      <c r="H17" s="1"/>
      <c r="J17">
        <v>1</v>
      </c>
      <c r="K17" t="s">
        <v>776</v>
      </c>
      <c r="L17" t="s">
        <v>777</v>
      </c>
      <c r="M17" t="str">
        <f t="shared" si="0"/>
        <v>Бокситогорский муниципальный район</v>
      </c>
      <c r="R17" t="str">
        <f>K17&amp;" ("&amp;L17&amp;")"</f>
        <v>Большедворское (41603412)</v>
      </c>
    </row>
    <row r="18" spans="2:18" ht="0.95" customHeight="1">
      <c r="B18" t="s">
        <v>404</v>
      </c>
      <c r="C18" s="1"/>
      <c r="D18" s="1">
        <v>3</v>
      </c>
      <c r="E18" s="1" t="s">
        <v>1692</v>
      </c>
      <c r="G18">
        <v>0</v>
      </c>
      <c r="J18" t="s">
        <v>516</v>
      </c>
      <c r="M18">
        <f t="shared" si="0"/>
        <v>0</v>
      </c>
      <c r="P18" t="str">
        <f>IF(ISERROR(MATCH(Q18,MODesc,0)),"n","y")</f>
        <v>y</v>
      </c>
      <c r="Q18" t="s">
        <v>1692</v>
      </c>
      <c r="R18" t="str">
        <f>K18&amp;"("&amp;L18&amp;")"</f>
        <v>()</v>
      </c>
    </row>
    <row r="19" spans="2:18" ht="0.95" customHeight="1">
      <c r="B19" t="s">
        <v>404</v>
      </c>
      <c r="C19" s="1"/>
      <c r="D19" s="1"/>
      <c r="E19" s="1"/>
      <c r="F19" s="1"/>
      <c r="G19" s="1">
        <v>1</v>
      </c>
      <c r="H19" s="1" t="s">
        <v>773</v>
      </c>
      <c r="J19" t="s">
        <v>516</v>
      </c>
      <c r="M19" t="str">
        <f t="shared" si="0"/>
        <v>Бокситогорский муниципальный район</v>
      </c>
      <c r="R19" t="str">
        <f>K19&amp;"("&amp;L19&amp;")"</f>
        <v>()</v>
      </c>
    </row>
    <row r="20" spans="2:18" ht="15" customHeight="1">
      <c r="B20" t="s">
        <v>404</v>
      </c>
      <c r="C20" s="1"/>
      <c r="D20" s="1"/>
      <c r="E20" s="1"/>
      <c r="F20" s="1"/>
      <c r="G20" s="1"/>
      <c r="H20" s="1"/>
      <c r="J20">
        <v>1</v>
      </c>
      <c r="K20" t="s">
        <v>778</v>
      </c>
      <c r="L20" t="s">
        <v>779</v>
      </c>
      <c r="M20" t="str">
        <f t="shared" si="0"/>
        <v>Бокситогорский муниципальный район</v>
      </c>
      <c r="R20" t="str">
        <f>K20&amp;" ("&amp;L20&amp;")"</f>
        <v>Борское (41603416)</v>
      </c>
    </row>
    <row r="21" spans="2:18" ht="0.95" customHeight="1">
      <c r="B21" t="s">
        <v>401</v>
      </c>
      <c r="Q21" t="s">
        <v>19</v>
      </c>
    </row>
    <row r="22" spans="2:18" ht="21" customHeight="1"/>
    <row r="24" spans="2:18" ht="0.75" customHeight="1"/>
  </sheetData>
  <sheetProtection sheet="1" objects="1" scenarios="1" formatColumns="0" formatRows="0"/>
  <mergeCells count="28">
    <mergeCell ref="H19:H20"/>
    <mergeCell ref="C18:C20"/>
    <mergeCell ref="D18:D20"/>
    <mergeCell ref="E18:E20"/>
    <mergeCell ref="F19:F20"/>
    <mergeCell ref="G19:G20"/>
    <mergeCell ref="H13:H14"/>
    <mergeCell ref="C15:C17"/>
    <mergeCell ref="D15:D17"/>
    <mergeCell ref="E15:E17"/>
    <mergeCell ref="F16:F17"/>
    <mergeCell ref="G16:G17"/>
    <mergeCell ref="H16:H17"/>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E15 E18">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sheetPr codeName="modClassifierValidate">
    <tabColor indexed="47"/>
  </sheetPr>
  <dimension ref="A1"/>
  <sheetViews>
    <sheetView showGridLines="0" workbookViewId="0"/>
  </sheetViews>
  <sheetFormatPr defaultRowHeight="15"/>
  <sheetData/>
  <phoneticPr fontId="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Prov">
    <tabColor indexed="47"/>
  </sheetPr>
  <dimension ref="A1"/>
  <sheetViews>
    <sheetView showGridLines="0" workbookViewId="0"/>
  </sheetViews>
  <sheetFormatPr defaultRowHeight="15"/>
  <sheetData/>
  <sheetProtection formatColumns="0" formatRows="0"/>
  <phoneticPr fontId="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Hyp">
    <tabColor indexed="47"/>
  </sheetPr>
  <dimension ref="A1"/>
  <sheetViews>
    <sheetView showGridLines="0" workbookViewId="0"/>
  </sheetViews>
  <sheetFormatPr defaultRowHeight="15"/>
  <sheetData/>
  <sheetProtection formatColumns="0" formatRows="0"/>
  <phoneticPr fontId="0"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ServiceModule">
    <tabColor indexed="47"/>
  </sheetPr>
  <dimension ref="A1"/>
  <sheetViews>
    <sheetView showGridLines="0" workbookViewId="0"/>
  </sheetViews>
  <sheetFormatPr defaultRowHeight="15"/>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List01">
    <tabColor indexed="47"/>
  </sheetPr>
  <dimension ref="A12:A424"/>
  <sheetViews>
    <sheetView showGridLines="0" workbookViewId="0"/>
  </sheetViews>
  <sheetFormatPr defaultRowHeight="15"/>
  <sheetData>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0"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3">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5"/>
  <sheetData/>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TSH_REESTR_MO">
    <tabColor indexed="47"/>
  </sheetPr>
  <dimension ref="A1:D219"/>
  <sheetViews>
    <sheetView showGridLines="0" workbookViewId="0"/>
  </sheetViews>
  <sheetFormatPr defaultRowHeight="15"/>
  <sheetData>
    <row r="1" spans="1:4">
      <c r="A1" t="s">
        <v>992</v>
      </c>
      <c r="B1" t="s">
        <v>513</v>
      </c>
      <c r="C1" t="s">
        <v>514</v>
      </c>
      <c r="D1" t="s">
        <v>991</v>
      </c>
    </row>
    <row r="2" spans="1:4">
      <c r="A2">
        <v>1</v>
      </c>
      <c r="B2" t="s">
        <v>773</v>
      </c>
      <c r="C2" t="s">
        <v>773</v>
      </c>
      <c r="D2">
        <v>41603000</v>
      </c>
    </row>
    <row r="3" spans="1:4">
      <c r="A3">
        <v>2</v>
      </c>
      <c r="B3" t="s">
        <v>773</v>
      </c>
      <c r="C3" t="s">
        <v>774</v>
      </c>
      <c r="D3">
        <v>41603101</v>
      </c>
    </row>
    <row r="4" spans="1:4">
      <c r="A4">
        <v>3</v>
      </c>
      <c r="B4" t="s">
        <v>773</v>
      </c>
      <c r="C4" t="s">
        <v>776</v>
      </c>
      <c r="D4">
        <v>41603412</v>
      </c>
    </row>
    <row r="5" spans="1:4">
      <c r="A5">
        <v>4</v>
      </c>
      <c r="B5" t="s">
        <v>773</v>
      </c>
      <c r="C5" t="s">
        <v>778</v>
      </c>
      <c r="D5">
        <v>41603416</v>
      </c>
    </row>
    <row r="6" spans="1:4">
      <c r="A6">
        <v>5</v>
      </c>
      <c r="B6" t="s">
        <v>773</v>
      </c>
      <c r="C6" t="s">
        <v>780</v>
      </c>
      <c r="D6">
        <v>41603155</v>
      </c>
    </row>
    <row r="7" spans="1:4">
      <c r="A7">
        <v>6</v>
      </c>
      <c r="B7" t="s">
        <v>773</v>
      </c>
      <c r="C7" t="s">
        <v>781</v>
      </c>
      <c r="D7">
        <v>41603434</v>
      </c>
    </row>
    <row r="8" spans="1:4">
      <c r="A8">
        <v>7</v>
      </c>
      <c r="B8" t="s">
        <v>773</v>
      </c>
      <c r="C8" t="s">
        <v>782</v>
      </c>
      <c r="D8">
        <v>41603460</v>
      </c>
    </row>
    <row r="9" spans="1:4">
      <c r="A9">
        <v>8</v>
      </c>
      <c r="B9" t="s">
        <v>773</v>
      </c>
      <c r="C9" t="s">
        <v>783</v>
      </c>
      <c r="D9">
        <v>41603102</v>
      </c>
    </row>
    <row r="10" spans="1:4">
      <c r="A10">
        <v>9</v>
      </c>
      <c r="B10" t="s">
        <v>773</v>
      </c>
      <c r="C10" t="s">
        <v>784</v>
      </c>
      <c r="D10">
        <v>41603472</v>
      </c>
    </row>
    <row r="11" spans="1:4">
      <c r="A11">
        <v>10</v>
      </c>
      <c r="B11" t="s">
        <v>773</v>
      </c>
      <c r="C11" t="s">
        <v>785</v>
      </c>
      <c r="D11">
        <v>41603476</v>
      </c>
    </row>
    <row r="12" spans="1:4">
      <c r="A12">
        <v>11</v>
      </c>
      <c r="B12" t="s">
        <v>786</v>
      </c>
      <c r="C12" t="s">
        <v>787</v>
      </c>
      <c r="D12">
        <v>41606404</v>
      </c>
    </row>
    <row r="13" spans="1:4">
      <c r="A13">
        <v>12</v>
      </c>
      <c r="B13" t="s">
        <v>786</v>
      </c>
      <c r="C13" t="s">
        <v>788</v>
      </c>
      <c r="D13">
        <v>41606406</v>
      </c>
    </row>
    <row r="14" spans="1:4">
      <c r="A14">
        <v>13</v>
      </c>
      <c r="B14" t="s">
        <v>786</v>
      </c>
      <c r="C14" t="s">
        <v>789</v>
      </c>
      <c r="D14">
        <v>41606412</v>
      </c>
    </row>
    <row r="15" spans="1:4">
      <c r="A15">
        <v>14</v>
      </c>
      <c r="B15" t="s">
        <v>786</v>
      </c>
      <c r="C15" t="s">
        <v>786</v>
      </c>
      <c r="D15">
        <v>41606000</v>
      </c>
    </row>
    <row r="16" spans="1:4">
      <c r="A16">
        <v>15</v>
      </c>
      <c r="B16" t="s">
        <v>786</v>
      </c>
      <c r="C16" t="s">
        <v>790</v>
      </c>
      <c r="D16">
        <v>41606101</v>
      </c>
    </row>
    <row r="17" spans="1:4">
      <c r="A17">
        <v>16</v>
      </c>
      <c r="B17" t="s">
        <v>786</v>
      </c>
      <c r="C17" t="s">
        <v>791</v>
      </c>
      <c r="D17">
        <v>41606416</v>
      </c>
    </row>
    <row r="18" spans="1:4">
      <c r="A18">
        <v>17</v>
      </c>
      <c r="B18" t="s">
        <v>786</v>
      </c>
      <c r="C18" t="s">
        <v>792</v>
      </c>
      <c r="D18">
        <v>41606452</v>
      </c>
    </row>
    <row r="19" spans="1:4">
      <c r="A19">
        <v>18</v>
      </c>
      <c r="B19" t="s">
        <v>786</v>
      </c>
      <c r="C19" t="s">
        <v>793</v>
      </c>
      <c r="D19">
        <v>41606418</v>
      </c>
    </row>
    <row r="20" spans="1:4">
      <c r="A20">
        <v>19</v>
      </c>
      <c r="B20" t="s">
        <v>786</v>
      </c>
      <c r="C20" t="s">
        <v>794</v>
      </c>
      <c r="D20">
        <v>41606420</v>
      </c>
    </row>
    <row r="21" spans="1:4">
      <c r="A21">
        <v>20</v>
      </c>
      <c r="B21" t="s">
        <v>786</v>
      </c>
      <c r="C21" t="s">
        <v>795</v>
      </c>
      <c r="D21">
        <v>41606424</v>
      </c>
    </row>
    <row r="22" spans="1:4">
      <c r="A22">
        <v>21</v>
      </c>
      <c r="B22" t="s">
        <v>786</v>
      </c>
      <c r="C22" t="s">
        <v>796</v>
      </c>
      <c r="D22">
        <v>41606425</v>
      </c>
    </row>
    <row r="23" spans="1:4">
      <c r="A23">
        <v>22</v>
      </c>
      <c r="B23" t="s">
        <v>786</v>
      </c>
      <c r="C23" t="s">
        <v>797</v>
      </c>
      <c r="D23">
        <v>41606430</v>
      </c>
    </row>
    <row r="24" spans="1:4">
      <c r="A24">
        <v>23</v>
      </c>
      <c r="B24" t="s">
        <v>786</v>
      </c>
      <c r="C24" t="s">
        <v>798</v>
      </c>
      <c r="D24">
        <v>41606432</v>
      </c>
    </row>
    <row r="25" spans="1:4">
      <c r="A25">
        <v>24</v>
      </c>
      <c r="B25" t="s">
        <v>786</v>
      </c>
      <c r="C25" t="s">
        <v>799</v>
      </c>
      <c r="D25">
        <v>41606408</v>
      </c>
    </row>
    <row r="26" spans="1:4">
      <c r="A26">
        <v>25</v>
      </c>
      <c r="B26" t="s">
        <v>786</v>
      </c>
      <c r="C26" t="s">
        <v>800</v>
      </c>
      <c r="D26">
        <v>41606436</v>
      </c>
    </row>
    <row r="27" spans="1:4">
      <c r="A27">
        <v>26</v>
      </c>
      <c r="B27" t="s">
        <v>786</v>
      </c>
      <c r="C27" t="s">
        <v>801</v>
      </c>
      <c r="D27">
        <v>41606428</v>
      </c>
    </row>
    <row r="28" spans="1:4">
      <c r="A28">
        <v>27</v>
      </c>
      <c r="B28" t="s">
        <v>786</v>
      </c>
      <c r="C28" t="s">
        <v>802</v>
      </c>
      <c r="D28">
        <v>41606444</v>
      </c>
    </row>
    <row r="29" spans="1:4">
      <c r="A29">
        <v>28</v>
      </c>
      <c r="B29" t="s">
        <v>803</v>
      </c>
      <c r="C29" t="s">
        <v>804</v>
      </c>
      <c r="D29">
        <v>41609453</v>
      </c>
    </row>
    <row r="30" spans="1:4">
      <c r="A30">
        <v>29</v>
      </c>
      <c r="B30" t="s">
        <v>803</v>
      </c>
      <c r="C30" t="s">
        <v>803</v>
      </c>
      <c r="D30">
        <v>41609000</v>
      </c>
    </row>
    <row r="31" spans="1:4">
      <c r="A31">
        <v>30</v>
      </c>
      <c r="B31" t="s">
        <v>803</v>
      </c>
      <c r="C31" t="s">
        <v>805</v>
      </c>
      <c r="D31">
        <v>41609101</v>
      </c>
    </row>
    <row r="32" spans="1:4">
      <c r="A32">
        <v>31</v>
      </c>
      <c r="B32" t="s">
        <v>803</v>
      </c>
      <c r="C32" t="s">
        <v>806</v>
      </c>
      <c r="D32">
        <v>41609403</v>
      </c>
    </row>
    <row r="33" spans="1:4">
      <c r="A33">
        <v>32</v>
      </c>
      <c r="B33" t="s">
        <v>803</v>
      </c>
      <c r="C33" t="s">
        <v>807</v>
      </c>
      <c r="D33">
        <v>41609418</v>
      </c>
    </row>
    <row r="34" spans="1:4">
      <c r="A34">
        <v>33</v>
      </c>
      <c r="B34" t="s">
        <v>803</v>
      </c>
      <c r="C34" t="s">
        <v>808</v>
      </c>
      <c r="D34">
        <v>41609471</v>
      </c>
    </row>
    <row r="35" spans="1:4">
      <c r="A35">
        <v>34</v>
      </c>
      <c r="B35" t="s">
        <v>803</v>
      </c>
      <c r="C35" t="s">
        <v>809</v>
      </c>
      <c r="D35">
        <v>41609427</v>
      </c>
    </row>
    <row r="36" spans="1:4">
      <c r="A36">
        <v>35</v>
      </c>
      <c r="B36" t="s">
        <v>803</v>
      </c>
      <c r="C36" t="s">
        <v>810</v>
      </c>
      <c r="D36">
        <v>41609104</v>
      </c>
    </row>
    <row r="37" spans="1:4">
      <c r="A37">
        <v>36</v>
      </c>
      <c r="B37" t="s">
        <v>803</v>
      </c>
      <c r="C37" t="s">
        <v>811</v>
      </c>
      <c r="D37">
        <v>41609444</v>
      </c>
    </row>
    <row r="38" spans="1:4">
      <c r="A38">
        <v>37</v>
      </c>
      <c r="B38" t="s">
        <v>803</v>
      </c>
      <c r="C38" t="s">
        <v>812</v>
      </c>
      <c r="D38">
        <v>41609450</v>
      </c>
    </row>
    <row r="39" spans="1:4">
      <c r="A39">
        <v>38</v>
      </c>
      <c r="B39" t="s">
        <v>803</v>
      </c>
      <c r="C39" t="s">
        <v>813</v>
      </c>
      <c r="D39">
        <v>41609480</v>
      </c>
    </row>
    <row r="40" spans="1:4">
      <c r="A40">
        <v>39</v>
      </c>
      <c r="B40" t="s">
        <v>803</v>
      </c>
      <c r="C40" t="s">
        <v>814</v>
      </c>
      <c r="D40">
        <v>41609461</v>
      </c>
    </row>
    <row r="41" spans="1:4">
      <c r="A41">
        <v>40</v>
      </c>
      <c r="B41" t="s">
        <v>803</v>
      </c>
      <c r="C41" t="s">
        <v>815</v>
      </c>
      <c r="D41">
        <v>41609462</v>
      </c>
    </row>
    <row r="42" spans="1:4">
      <c r="A42">
        <v>41</v>
      </c>
      <c r="B42" t="s">
        <v>803</v>
      </c>
      <c r="C42" t="s">
        <v>816</v>
      </c>
      <c r="D42">
        <v>41609108</v>
      </c>
    </row>
    <row r="43" spans="1:4">
      <c r="A43">
        <v>42</v>
      </c>
      <c r="B43" t="s">
        <v>803</v>
      </c>
      <c r="C43" t="s">
        <v>817</v>
      </c>
      <c r="D43">
        <v>41609465</v>
      </c>
    </row>
    <row r="44" spans="1:4">
      <c r="A44">
        <v>43</v>
      </c>
      <c r="B44" t="s">
        <v>803</v>
      </c>
      <c r="C44" t="s">
        <v>818</v>
      </c>
      <c r="D44">
        <v>41609468</v>
      </c>
    </row>
    <row r="45" spans="1:4">
      <c r="A45">
        <v>44</v>
      </c>
      <c r="B45" t="s">
        <v>819</v>
      </c>
      <c r="C45" t="s">
        <v>820</v>
      </c>
      <c r="D45">
        <v>41612408</v>
      </c>
    </row>
    <row r="46" spans="1:4">
      <c r="A46">
        <v>45</v>
      </c>
      <c r="B46" t="s">
        <v>819</v>
      </c>
      <c r="C46" t="s">
        <v>821</v>
      </c>
      <c r="D46">
        <v>41612402</v>
      </c>
    </row>
    <row r="47" spans="1:4">
      <c r="A47">
        <v>46</v>
      </c>
      <c r="B47" t="s">
        <v>819</v>
      </c>
      <c r="C47" t="s">
        <v>819</v>
      </c>
      <c r="D47">
        <v>41612000</v>
      </c>
    </row>
    <row r="48" spans="1:4">
      <c r="A48">
        <v>47</v>
      </c>
      <c r="B48" t="s">
        <v>819</v>
      </c>
      <c r="C48" t="s">
        <v>822</v>
      </c>
      <c r="D48">
        <v>41612101</v>
      </c>
    </row>
    <row r="49" spans="1:4">
      <c r="A49">
        <v>48</v>
      </c>
      <c r="B49" t="s">
        <v>819</v>
      </c>
      <c r="C49" t="s">
        <v>823</v>
      </c>
      <c r="D49">
        <v>41612154</v>
      </c>
    </row>
    <row r="50" spans="1:4">
      <c r="A50">
        <v>49</v>
      </c>
      <c r="B50" t="s">
        <v>819</v>
      </c>
      <c r="C50" t="s">
        <v>824</v>
      </c>
      <c r="D50">
        <v>41612155</v>
      </c>
    </row>
    <row r="51" spans="1:4">
      <c r="A51">
        <v>50</v>
      </c>
      <c r="B51" t="s">
        <v>819</v>
      </c>
      <c r="C51" t="s">
        <v>825</v>
      </c>
      <c r="D51">
        <v>41612416</v>
      </c>
    </row>
    <row r="52" spans="1:4">
      <c r="A52">
        <v>51</v>
      </c>
      <c r="B52" t="s">
        <v>819</v>
      </c>
      <c r="C52" t="s">
        <v>826</v>
      </c>
      <c r="D52">
        <v>41612158</v>
      </c>
    </row>
    <row r="53" spans="1:4">
      <c r="A53">
        <v>52</v>
      </c>
      <c r="B53" t="s">
        <v>819</v>
      </c>
      <c r="C53" t="s">
        <v>827</v>
      </c>
      <c r="D53">
        <v>41612420</v>
      </c>
    </row>
    <row r="54" spans="1:4">
      <c r="A54">
        <v>53</v>
      </c>
      <c r="B54" t="s">
        <v>819</v>
      </c>
      <c r="C54" t="s">
        <v>828</v>
      </c>
      <c r="D54">
        <v>41612424</v>
      </c>
    </row>
    <row r="55" spans="1:4">
      <c r="A55">
        <v>54</v>
      </c>
      <c r="B55" t="s">
        <v>819</v>
      </c>
      <c r="C55" t="s">
        <v>829</v>
      </c>
      <c r="D55">
        <v>41612163</v>
      </c>
    </row>
    <row r="56" spans="1:4">
      <c r="A56">
        <v>55</v>
      </c>
      <c r="B56" t="s">
        <v>819</v>
      </c>
      <c r="C56" t="s">
        <v>830</v>
      </c>
      <c r="D56">
        <v>41612103</v>
      </c>
    </row>
    <row r="57" spans="1:4">
      <c r="A57">
        <v>56</v>
      </c>
      <c r="B57" t="s">
        <v>819</v>
      </c>
      <c r="C57" t="s">
        <v>830</v>
      </c>
      <c r="D57">
        <v>41612428</v>
      </c>
    </row>
    <row r="58" spans="1:4">
      <c r="A58">
        <v>57</v>
      </c>
      <c r="B58" t="s">
        <v>819</v>
      </c>
      <c r="C58" t="s">
        <v>831</v>
      </c>
      <c r="D58">
        <v>41612458</v>
      </c>
    </row>
    <row r="59" spans="1:4">
      <c r="A59">
        <v>58</v>
      </c>
      <c r="B59" t="s">
        <v>819</v>
      </c>
      <c r="C59" t="s">
        <v>832</v>
      </c>
      <c r="D59">
        <v>41612167</v>
      </c>
    </row>
    <row r="60" spans="1:4">
      <c r="A60">
        <v>59</v>
      </c>
      <c r="B60" t="s">
        <v>819</v>
      </c>
      <c r="C60" t="s">
        <v>833</v>
      </c>
      <c r="D60">
        <v>41612442</v>
      </c>
    </row>
    <row r="61" spans="1:4">
      <c r="A61">
        <v>60</v>
      </c>
      <c r="B61" t="s">
        <v>819</v>
      </c>
      <c r="C61" t="s">
        <v>834</v>
      </c>
      <c r="D61">
        <v>41612168</v>
      </c>
    </row>
    <row r="62" spans="1:4">
      <c r="A62">
        <v>61</v>
      </c>
      <c r="B62" t="s">
        <v>819</v>
      </c>
      <c r="C62" t="s">
        <v>835</v>
      </c>
      <c r="D62">
        <v>41612102</v>
      </c>
    </row>
    <row r="63" spans="1:4">
      <c r="A63">
        <v>62</v>
      </c>
      <c r="B63" t="s">
        <v>819</v>
      </c>
      <c r="C63" t="s">
        <v>836</v>
      </c>
      <c r="D63">
        <v>41612175</v>
      </c>
    </row>
    <row r="64" spans="1:4">
      <c r="A64">
        <v>63</v>
      </c>
      <c r="B64" t="s">
        <v>819</v>
      </c>
      <c r="C64" t="s">
        <v>837</v>
      </c>
      <c r="D64">
        <v>41612448</v>
      </c>
    </row>
    <row r="65" spans="1:4">
      <c r="A65">
        <v>64</v>
      </c>
      <c r="B65" t="s">
        <v>819</v>
      </c>
      <c r="C65" t="s">
        <v>838</v>
      </c>
      <c r="D65">
        <v>41612456</v>
      </c>
    </row>
    <row r="66" spans="1:4">
      <c r="A66">
        <v>65</v>
      </c>
      <c r="B66" t="s">
        <v>839</v>
      </c>
      <c r="C66" t="s">
        <v>839</v>
      </c>
      <c r="D66">
        <v>41615000</v>
      </c>
    </row>
    <row r="67" spans="1:4">
      <c r="A67">
        <v>66</v>
      </c>
      <c r="B67" t="s">
        <v>839</v>
      </c>
      <c r="C67" t="s">
        <v>840</v>
      </c>
      <c r="D67">
        <v>41615101</v>
      </c>
    </row>
    <row r="68" spans="1:4">
      <c r="A68">
        <v>67</v>
      </c>
      <c r="B68" t="s">
        <v>839</v>
      </c>
      <c r="C68" t="s">
        <v>841</v>
      </c>
      <c r="D68">
        <v>41615104</v>
      </c>
    </row>
    <row r="69" spans="1:4">
      <c r="A69">
        <v>68</v>
      </c>
      <c r="B69" t="s">
        <v>839</v>
      </c>
      <c r="C69" t="s">
        <v>842</v>
      </c>
      <c r="D69">
        <v>41615492</v>
      </c>
    </row>
    <row r="70" spans="1:4">
      <c r="A70">
        <v>69</v>
      </c>
      <c r="B70" t="s">
        <v>839</v>
      </c>
      <c r="C70" t="s">
        <v>843</v>
      </c>
      <c r="D70">
        <v>41615106</v>
      </c>
    </row>
    <row r="71" spans="1:4">
      <c r="A71">
        <v>70</v>
      </c>
      <c r="B71" t="s">
        <v>839</v>
      </c>
      <c r="C71" t="s">
        <v>844</v>
      </c>
      <c r="D71">
        <v>41615436</v>
      </c>
    </row>
    <row r="72" spans="1:4">
      <c r="A72">
        <v>71</v>
      </c>
      <c r="B72" t="s">
        <v>839</v>
      </c>
      <c r="C72" t="s">
        <v>845</v>
      </c>
      <c r="D72">
        <v>41615460</v>
      </c>
    </row>
    <row r="73" spans="1:4">
      <c r="A73">
        <v>72</v>
      </c>
      <c r="B73" t="s">
        <v>839</v>
      </c>
      <c r="C73" t="s">
        <v>846</v>
      </c>
      <c r="D73">
        <v>41615464</v>
      </c>
    </row>
    <row r="74" spans="1:4">
      <c r="A74">
        <v>73</v>
      </c>
      <c r="B74" t="s">
        <v>839</v>
      </c>
      <c r="C74" t="s">
        <v>847</v>
      </c>
      <c r="D74">
        <v>41615108</v>
      </c>
    </row>
    <row r="75" spans="1:4">
      <c r="A75">
        <v>74</v>
      </c>
      <c r="B75" t="s">
        <v>839</v>
      </c>
      <c r="C75" t="s">
        <v>848</v>
      </c>
      <c r="D75">
        <v>41615158</v>
      </c>
    </row>
    <row r="76" spans="1:4">
      <c r="A76">
        <v>75</v>
      </c>
      <c r="B76" t="s">
        <v>839</v>
      </c>
      <c r="C76" t="s">
        <v>849</v>
      </c>
      <c r="D76">
        <v>41615114</v>
      </c>
    </row>
    <row r="77" spans="1:4">
      <c r="A77">
        <v>76</v>
      </c>
      <c r="B77" t="s">
        <v>839</v>
      </c>
      <c r="C77" t="s">
        <v>850</v>
      </c>
      <c r="D77">
        <v>41615476</v>
      </c>
    </row>
    <row r="78" spans="1:4">
      <c r="A78">
        <v>77</v>
      </c>
      <c r="B78" t="s">
        <v>839</v>
      </c>
      <c r="C78" t="s">
        <v>851</v>
      </c>
      <c r="D78">
        <v>41615163</v>
      </c>
    </row>
    <row r="79" spans="1:4">
      <c r="A79">
        <v>78</v>
      </c>
      <c r="B79" t="s">
        <v>852</v>
      </c>
      <c r="C79" t="s">
        <v>853</v>
      </c>
      <c r="D79">
        <v>41618408</v>
      </c>
    </row>
    <row r="80" spans="1:4">
      <c r="A80">
        <v>79</v>
      </c>
      <c r="B80" t="s">
        <v>852</v>
      </c>
      <c r="C80" t="s">
        <v>854</v>
      </c>
      <c r="D80">
        <v>41618416</v>
      </c>
    </row>
    <row r="81" spans="1:4">
      <c r="A81">
        <v>80</v>
      </c>
      <c r="B81" t="s">
        <v>852</v>
      </c>
      <c r="C81" t="s">
        <v>855</v>
      </c>
      <c r="D81">
        <v>41618418</v>
      </c>
    </row>
    <row r="82" spans="1:4">
      <c r="A82">
        <v>81</v>
      </c>
      <c r="B82" t="s">
        <v>852</v>
      </c>
      <c r="C82" t="s">
        <v>856</v>
      </c>
      <c r="D82">
        <v>41618154</v>
      </c>
    </row>
    <row r="83" spans="1:4">
      <c r="A83">
        <v>82</v>
      </c>
      <c r="B83" t="s">
        <v>852</v>
      </c>
      <c r="C83" t="s">
        <v>852</v>
      </c>
      <c r="D83">
        <v>41618000</v>
      </c>
    </row>
    <row r="84" spans="1:4">
      <c r="A84">
        <v>83</v>
      </c>
      <c r="B84" t="s">
        <v>852</v>
      </c>
      <c r="C84" t="s">
        <v>857</v>
      </c>
      <c r="D84">
        <v>41618101</v>
      </c>
    </row>
    <row r="85" spans="1:4">
      <c r="A85">
        <v>84</v>
      </c>
      <c r="B85" t="s">
        <v>852</v>
      </c>
      <c r="C85" t="s">
        <v>858</v>
      </c>
      <c r="D85">
        <v>41618156</v>
      </c>
    </row>
    <row r="86" spans="1:4">
      <c r="A86">
        <v>85</v>
      </c>
      <c r="B86" t="s">
        <v>852</v>
      </c>
      <c r="C86" t="s">
        <v>859</v>
      </c>
      <c r="D86">
        <v>41618424</v>
      </c>
    </row>
    <row r="87" spans="1:4">
      <c r="A87">
        <v>86</v>
      </c>
      <c r="B87" t="s">
        <v>852</v>
      </c>
      <c r="C87" t="s">
        <v>860</v>
      </c>
      <c r="D87">
        <v>41618426</v>
      </c>
    </row>
    <row r="88" spans="1:4">
      <c r="A88">
        <v>87</v>
      </c>
      <c r="B88" t="s">
        <v>852</v>
      </c>
      <c r="C88" t="s">
        <v>861</v>
      </c>
      <c r="D88">
        <v>41618105</v>
      </c>
    </row>
    <row r="89" spans="1:4">
      <c r="A89">
        <v>88</v>
      </c>
      <c r="B89" t="s">
        <v>852</v>
      </c>
      <c r="C89" t="s">
        <v>862</v>
      </c>
      <c r="D89">
        <v>41618444</v>
      </c>
    </row>
    <row r="90" spans="1:4">
      <c r="A90">
        <v>89</v>
      </c>
      <c r="B90" t="s">
        <v>852</v>
      </c>
      <c r="C90" t="s">
        <v>863</v>
      </c>
      <c r="D90">
        <v>41618404</v>
      </c>
    </row>
    <row r="91" spans="1:4">
      <c r="A91">
        <v>90</v>
      </c>
      <c r="B91" t="s">
        <v>852</v>
      </c>
      <c r="C91" t="s">
        <v>864</v>
      </c>
      <c r="D91">
        <v>41618448</v>
      </c>
    </row>
    <row r="92" spans="1:4">
      <c r="A92">
        <v>91</v>
      </c>
      <c r="B92" t="s">
        <v>852</v>
      </c>
      <c r="C92" t="s">
        <v>865</v>
      </c>
      <c r="D92">
        <v>41618452</v>
      </c>
    </row>
    <row r="93" spans="1:4">
      <c r="A93">
        <v>92</v>
      </c>
      <c r="B93" t="s">
        <v>852</v>
      </c>
      <c r="C93" t="s">
        <v>866</v>
      </c>
      <c r="D93">
        <v>41618169</v>
      </c>
    </row>
    <row r="94" spans="1:4">
      <c r="A94">
        <v>93</v>
      </c>
      <c r="B94" t="s">
        <v>852</v>
      </c>
      <c r="C94" t="s">
        <v>867</v>
      </c>
      <c r="D94">
        <v>41618460</v>
      </c>
    </row>
    <row r="95" spans="1:4">
      <c r="A95">
        <v>94</v>
      </c>
      <c r="B95" t="s">
        <v>852</v>
      </c>
      <c r="C95" t="s">
        <v>868</v>
      </c>
      <c r="D95">
        <v>41618461</v>
      </c>
    </row>
    <row r="96" spans="1:4">
      <c r="A96">
        <v>95</v>
      </c>
      <c r="B96" t="s">
        <v>852</v>
      </c>
      <c r="C96" t="s">
        <v>869</v>
      </c>
      <c r="D96">
        <v>41618176</v>
      </c>
    </row>
    <row r="97" spans="1:4">
      <c r="A97">
        <v>96</v>
      </c>
      <c r="B97" t="s">
        <v>870</v>
      </c>
      <c r="C97" t="s">
        <v>871</v>
      </c>
      <c r="D97">
        <v>41621404</v>
      </c>
    </row>
    <row r="98" spans="1:4">
      <c r="A98">
        <v>97</v>
      </c>
      <c r="B98" t="s">
        <v>870</v>
      </c>
      <c r="C98" t="s">
        <v>872</v>
      </c>
      <c r="D98">
        <v>41621452</v>
      </c>
    </row>
    <row r="99" spans="1:4">
      <c r="A99">
        <v>98</v>
      </c>
      <c r="B99" t="s">
        <v>870</v>
      </c>
      <c r="C99" t="s">
        <v>873</v>
      </c>
      <c r="D99">
        <v>41621102</v>
      </c>
    </row>
    <row r="100" spans="1:4">
      <c r="A100">
        <v>99</v>
      </c>
      <c r="B100" t="s">
        <v>870</v>
      </c>
      <c r="C100" t="s">
        <v>870</v>
      </c>
      <c r="D100">
        <v>41621000</v>
      </c>
    </row>
    <row r="101" spans="1:4">
      <c r="A101">
        <v>100</v>
      </c>
      <c r="B101" t="s">
        <v>870</v>
      </c>
      <c r="C101" t="s">
        <v>874</v>
      </c>
      <c r="D101">
        <v>41621101</v>
      </c>
    </row>
    <row r="102" spans="1:4">
      <c r="A102">
        <v>101</v>
      </c>
      <c r="B102" t="s">
        <v>870</v>
      </c>
      <c r="C102" t="s">
        <v>875</v>
      </c>
      <c r="D102">
        <v>41621420</v>
      </c>
    </row>
    <row r="103" spans="1:4">
      <c r="A103">
        <v>102</v>
      </c>
      <c r="B103" t="s">
        <v>870</v>
      </c>
      <c r="C103" t="s">
        <v>876</v>
      </c>
      <c r="D103">
        <v>41621432</v>
      </c>
    </row>
    <row r="104" spans="1:4">
      <c r="A104">
        <v>103</v>
      </c>
      <c r="B104" t="s">
        <v>870</v>
      </c>
      <c r="C104" t="s">
        <v>877</v>
      </c>
      <c r="D104">
        <v>41621440</v>
      </c>
    </row>
    <row r="105" spans="1:4">
      <c r="A105">
        <v>104</v>
      </c>
      <c r="B105" t="s">
        <v>870</v>
      </c>
      <c r="C105" t="s">
        <v>878</v>
      </c>
      <c r="D105">
        <v>41621444</v>
      </c>
    </row>
    <row r="106" spans="1:4">
      <c r="A106">
        <v>105</v>
      </c>
      <c r="B106" t="s">
        <v>870</v>
      </c>
      <c r="C106" t="s">
        <v>879</v>
      </c>
      <c r="D106">
        <v>41621448</v>
      </c>
    </row>
    <row r="107" spans="1:4">
      <c r="A107">
        <v>106</v>
      </c>
      <c r="B107" t="s">
        <v>870</v>
      </c>
      <c r="C107" t="s">
        <v>880</v>
      </c>
      <c r="D107">
        <v>41621428</v>
      </c>
    </row>
    <row r="108" spans="1:4">
      <c r="A108">
        <v>107</v>
      </c>
      <c r="B108" t="s">
        <v>870</v>
      </c>
      <c r="C108" t="s">
        <v>881</v>
      </c>
      <c r="D108">
        <v>41621412</v>
      </c>
    </row>
    <row r="109" spans="1:4">
      <c r="A109">
        <v>108</v>
      </c>
      <c r="B109" t="s">
        <v>882</v>
      </c>
      <c r="C109" t="s">
        <v>883</v>
      </c>
      <c r="D109">
        <v>41624152</v>
      </c>
    </row>
    <row r="110" spans="1:4">
      <c r="A110">
        <v>109</v>
      </c>
      <c r="B110" t="s">
        <v>882</v>
      </c>
      <c r="C110" t="s">
        <v>884</v>
      </c>
      <c r="D110">
        <v>41624412</v>
      </c>
    </row>
    <row r="111" spans="1:4">
      <c r="A111">
        <v>110</v>
      </c>
      <c r="B111" t="s">
        <v>882</v>
      </c>
      <c r="C111" t="s">
        <v>882</v>
      </c>
      <c r="D111">
        <v>41624000</v>
      </c>
    </row>
    <row r="112" spans="1:4">
      <c r="A112">
        <v>111</v>
      </c>
      <c r="B112" t="s">
        <v>882</v>
      </c>
      <c r="C112" t="s">
        <v>885</v>
      </c>
      <c r="D112">
        <v>41624101</v>
      </c>
    </row>
    <row r="113" spans="1:4">
      <c r="A113">
        <v>112</v>
      </c>
      <c r="B113" t="s">
        <v>882</v>
      </c>
      <c r="C113" t="s">
        <v>886</v>
      </c>
      <c r="D113">
        <v>41624423</v>
      </c>
    </row>
    <row r="114" spans="1:4">
      <c r="A114">
        <v>113</v>
      </c>
      <c r="B114" t="s">
        <v>882</v>
      </c>
      <c r="C114" t="s">
        <v>887</v>
      </c>
      <c r="D114">
        <v>41624427</v>
      </c>
    </row>
    <row r="115" spans="1:4">
      <c r="A115">
        <v>114</v>
      </c>
      <c r="B115" t="s">
        <v>882</v>
      </c>
      <c r="C115" t="s">
        <v>888</v>
      </c>
      <c r="D115">
        <v>41624428</v>
      </c>
    </row>
    <row r="116" spans="1:4">
      <c r="A116">
        <v>115</v>
      </c>
      <c r="B116" t="s">
        <v>889</v>
      </c>
      <c r="C116" t="s">
        <v>889</v>
      </c>
      <c r="D116">
        <v>41625000</v>
      </c>
    </row>
    <row r="117" spans="1:4">
      <c r="A117">
        <v>116</v>
      </c>
      <c r="B117" t="s">
        <v>889</v>
      </c>
      <c r="C117" t="s">
        <v>890</v>
      </c>
      <c r="D117">
        <v>41625101</v>
      </c>
    </row>
    <row r="118" spans="1:4">
      <c r="A118">
        <v>117</v>
      </c>
      <c r="B118" t="s">
        <v>889</v>
      </c>
      <c r="C118" t="s">
        <v>891</v>
      </c>
      <c r="D118">
        <v>41625154</v>
      </c>
    </row>
    <row r="119" spans="1:4">
      <c r="A119">
        <v>118</v>
      </c>
      <c r="B119" t="s">
        <v>889</v>
      </c>
      <c r="C119" t="s">
        <v>892</v>
      </c>
      <c r="D119">
        <v>41625156</v>
      </c>
    </row>
    <row r="120" spans="1:4">
      <c r="A120">
        <v>119</v>
      </c>
      <c r="B120" t="s">
        <v>889</v>
      </c>
      <c r="C120" t="s">
        <v>893</v>
      </c>
      <c r="D120">
        <v>41625104</v>
      </c>
    </row>
    <row r="121" spans="1:4">
      <c r="A121">
        <v>120</v>
      </c>
      <c r="B121" t="s">
        <v>889</v>
      </c>
      <c r="C121" t="s">
        <v>894</v>
      </c>
      <c r="D121">
        <v>41625158</v>
      </c>
    </row>
    <row r="122" spans="1:4">
      <c r="A122">
        <v>121</v>
      </c>
      <c r="B122" t="s">
        <v>889</v>
      </c>
      <c r="C122" t="s">
        <v>895</v>
      </c>
      <c r="D122">
        <v>41625160</v>
      </c>
    </row>
    <row r="123" spans="1:4">
      <c r="A123">
        <v>122</v>
      </c>
      <c r="B123" t="s">
        <v>889</v>
      </c>
      <c r="C123" t="s">
        <v>896</v>
      </c>
      <c r="D123">
        <v>41625440</v>
      </c>
    </row>
    <row r="124" spans="1:4">
      <c r="A124">
        <v>123</v>
      </c>
      <c r="B124" t="s">
        <v>889</v>
      </c>
      <c r="C124" t="s">
        <v>897</v>
      </c>
      <c r="D124">
        <v>41625163</v>
      </c>
    </row>
    <row r="125" spans="1:4">
      <c r="A125">
        <v>124</v>
      </c>
      <c r="B125" t="s">
        <v>889</v>
      </c>
      <c r="C125" t="s">
        <v>898</v>
      </c>
      <c r="D125">
        <v>41625445</v>
      </c>
    </row>
    <row r="126" spans="1:4">
      <c r="A126">
        <v>125</v>
      </c>
      <c r="B126" t="s">
        <v>889</v>
      </c>
      <c r="C126" t="s">
        <v>899</v>
      </c>
      <c r="D126">
        <v>41625102</v>
      </c>
    </row>
    <row r="127" spans="1:4">
      <c r="A127">
        <v>126</v>
      </c>
      <c r="B127" t="s">
        <v>889</v>
      </c>
      <c r="C127" t="s">
        <v>900</v>
      </c>
      <c r="D127">
        <v>41625450</v>
      </c>
    </row>
    <row r="128" spans="1:4">
      <c r="A128">
        <v>127</v>
      </c>
      <c r="B128" t="s">
        <v>901</v>
      </c>
      <c r="C128" t="s">
        <v>902</v>
      </c>
      <c r="D128">
        <v>41627404</v>
      </c>
    </row>
    <row r="129" spans="1:4">
      <c r="A129">
        <v>128</v>
      </c>
      <c r="B129" t="s">
        <v>901</v>
      </c>
      <c r="C129" t="s">
        <v>903</v>
      </c>
      <c r="D129">
        <v>41627410</v>
      </c>
    </row>
    <row r="130" spans="1:4">
      <c r="A130">
        <v>129</v>
      </c>
      <c r="B130" t="s">
        <v>901</v>
      </c>
      <c r="C130" t="s">
        <v>901</v>
      </c>
      <c r="D130">
        <v>41627000</v>
      </c>
    </row>
    <row r="131" spans="1:4">
      <c r="A131">
        <v>130</v>
      </c>
      <c r="B131" t="s">
        <v>901</v>
      </c>
      <c r="C131" t="s">
        <v>904</v>
      </c>
      <c r="D131">
        <v>41627101</v>
      </c>
    </row>
    <row r="132" spans="1:4">
      <c r="A132">
        <v>131</v>
      </c>
      <c r="B132" t="s">
        <v>901</v>
      </c>
      <c r="C132" t="s">
        <v>905</v>
      </c>
      <c r="D132">
        <v>41627154</v>
      </c>
    </row>
    <row r="133" spans="1:4">
      <c r="A133">
        <v>132</v>
      </c>
      <c r="B133" t="s">
        <v>901</v>
      </c>
      <c r="C133" t="s">
        <v>906</v>
      </c>
      <c r="D133">
        <v>41627420</v>
      </c>
    </row>
    <row r="134" spans="1:4">
      <c r="A134">
        <v>133</v>
      </c>
      <c r="B134" t="s">
        <v>907</v>
      </c>
      <c r="C134" t="s">
        <v>908</v>
      </c>
      <c r="D134">
        <v>41630152</v>
      </c>
    </row>
    <row r="135" spans="1:4">
      <c r="A135">
        <v>134</v>
      </c>
      <c r="B135" t="s">
        <v>907</v>
      </c>
      <c r="C135" t="s">
        <v>909</v>
      </c>
      <c r="D135">
        <v>41630154</v>
      </c>
    </row>
    <row r="136" spans="1:4">
      <c r="A136">
        <v>135</v>
      </c>
      <c r="B136" t="s">
        <v>907</v>
      </c>
      <c r="C136" t="s">
        <v>910</v>
      </c>
      <c r="D136">
        <v>41630157</v>
      </c>
    </row>
    <row r="137" spans="1:4">
      <c r="A137">
        <v>136</v>
      </c>
      <c r="B137" t="s">
        <v>907</v>
      </c>
      <c r="C137" t="s">
        <v>911</v>
      </c>
      <c r="D137">
        <v>41630424</v>
      </c>
    </row>
    <row r="138" spans="1:4">
      <c r="A138">
        <v>137</v>
      </c>
      <c r="B138" t="s">
        <v>907</v>
      </c>
      <c r="C138" t="s">
        <v>912</v>
      </c>
      <c r="D138">
        <v>41630420</v>
      </c>
    </row>
    <row r="139" spans="1:4">
      <c r="A139">
        <v>138</v>
      </c>
      <c r="B139" t="s">
        <v>907</v>
      </c>
      <c r="C139" t="s">
        <v>913</v>
      </c>
      <c r="D139">
        <v>41630428</v>
      </c>
    </row>
    <row r="140" spans="1:4">
      <c r="A140">
        <v>139</v>
      </c>
      <c r="B140" t="s">
        <v>907</v>
      </c>
      <c r="C140" t="s">
        <v>914</v>
      </c>
      <c r="D140">
        <v>41630432</v>
      </c>
    </row>
    <row r="141" spans="1:4">
      <c r="A141">
        <v>140</v>
      </c>
      <c r="B141" t="s">
        <v>907</v>
      </c>
      <c r="C141" t="s">
        <v>915</v>
      </c>
      <c r="D141">
        <v>41630434</v>
      </c>
    </row>
    <row r="142" spans="1:4">
      <c r="A142">
        <v>141</v>
      </c>
      <c r="B142" t="s">
        <v>907</v>
      </c>
      <c r="C142" t="s">
        <v>916</v>
      </c>
      <c r="D142">
        <v>41630162</v>
      </c>
    </row>
    <row r="143" spans="1:4">
      <c r="A143">
        <v>142</v>
      </c>
      <c r="B143" t="s">
        <v>907</v>
      </c>
      <c r="C143" t="s">
        <v>907</v>
      </c>
      <c r="D143">
        <v>41630000</v>
      </c>
    </row>
    <row r="144" spans="1:4">
      <c r="A144">
        <v>143</v>
      </c>
      <c r="B144" t="s">
        <v>907</v>
      </c>
      <c r="C144" t="s">
        <v>917</v>
      </c>
      <c r="D144">
        <v>41630436</v>
      </c>
    </row>
    <row r="145" spans="1:4">
      <c r="A145">
        <v>144</v>
      </c>
      <c r="B145" t="s">
        <v>907</v>
      </c>
      <c r="C145" t="s">
        <v>918</v>
      </c>
      <c r="D145">
        <v>41630408</v>
      </c>
    </row>
    <row r="146" spans="1:4">
      <c r="A146">
        <v>145</v>
      </c>
      <c r="B146" t="s">
        <v>907</v>
      </c>
      <c r="C146" t="s">
        <v>919</v>
      </c>
      <c r="D146">
        <v>41630438</v>
      </c>
    </row>
    <row r="147" spans="1:4">
      <c r="A147">
        <v>146</v>
      </c>
      <c r="B147" t="s">
        <v>907</v>
      </c>
      <c r="C147" t="s">
        <v>920</v>
      </c>
      <c r="D147">
        <v>41630412</v>
      </c>
    </row>
    <row r="148" spans="1:4">
      <c r="A148">
        <v>147</v>
      </c>
      <c r="B148" t="s">
        <v>907</v>
      </c>
      <c r="C148" t="s">
        <v>921</v>
      </c>
      <c r="D148">
        <v>41630440</v>
      </c>
    </row>
    <row r="149" spans="1:4">
      <c r="A149">
        <v>148</v>
      </c>
      <c r="B149" t="s">
        <v>907</v>
      </c>
      <c r="C149" t="s">
        <v>922</v>
      </c>
      <c r="D149">
        <v>41630444</v>
      </c>
    </row>
    <row r="150" spans="1:4">
      <c r="A150">
        <v>149</v>
      </c>
      <c r="B150" t="s">
        <v>923</v>
      </c>
      <c r="C150" t="s">
        <v>924</v>
      </c>
      <c r="D150">
        <v>41633408</v>
      </c>
    </row>
    <row r="151" spans="1:4">
      <c r="A151">
        <v>150</v>
      </c>
      <c r="B151" t="s">
        <v>923</v>
      </c>
      <c r="C151" t="s">
        <v>925</v>
      </c>
      <c r="D151">
        <v>41633416</v>
      </c>
    </row>
    <row r="152" spans="1:4">
      <c r="A152">
        <v>151</v>
      </c>
      <c r="B152" t="s">
        <v>923</v>
      </c>
      <c r="C152" t="s">
        <v>926</v>
      </c>
      <c r="D152">
        <v>41633420</v>
      </c>
    </row>
    <row r="153" spans="1:4">
      <c r="A153">
        <v>152</v>
      </c>
      <c r="B153" t="s">
        <v>923</v>
      </c>
      <c r="C153" t="s">
        <v>927</v>
      </c>
      <c r="D153">
        <v>41633436</v>
      </c>
    </row>
    <row r="154" spans="1:4">
      <c r="A154">
        <v>153</v>
      </c>
      <c r="B154" t="s">
        <v>923</v>
      </c>
      <c r="C154" t="s">
        <v>923</v>
      </c>
      <c r="D154">
        <v>41633000</v>
      </c>
    </row>
    <row r="155" spans="1:4">
      <c r="A155">
        <v>154</v>
      </c>
      <c r="B155" t="s">
        <v>923</v>
      </c>
      <c r="C155" t="s">
        <v>928</v>
      </c>
      <c r="D155">
        <v>41633101</v>
      </c>
    </row>
    <row r="156" spans="1:4">
      <c r="A156">
        <v>155</v>
      </c>
      <c r="B156" t="s">
        <v>923</v>
      </c>
      <c r="C156" t="s">
        <v>929</v>
      </c>
      <c r="D156">
        <v>41633440</v>
      </c>
    </row>
    <row r="157" spans="1:4">
      <c r="A157">
        <v>156</v>
      </c>
      <c r="B157" t="s">
        <v>923</v>
      </c>
      <c r="C157" t="s">
        <v>930</v>
      </c>
      <c r="D157">
        <v>41633444</v>
      </c>
    </row>
    <row r="158" spans="1:4">
      <c r="A158">
        <v>157</v>
      </c>
      <c r="B158" t="s">
        <v>923</v>
      </c>
      <c r="C158" t="s">
        <v>931</v>
      </c>
      <c r="D158">
        <v>41633448</v>
      </c>
    </row>
    <row r="159" spans="1:4">
      <c r="A159">
        <v>158</v>
      </c>
      <c r="B159" t="s">
        <v>923</v>
      </c>
      <c r="C159" t="s">
        <v>932</v>
      </c>
      <c r="D159">
        <v>41633488</v>
      </c>
    </row>
    <row r="160" spans="1:4">
      <c r="A160">
        <v>159</v>
      </c>
      <c r="B160" t="s">
        <v>923</v>
      </c>
      <c r="C160" t="s">
        <v>933</v>
      </c>
      <c r="D160">
        <v>41633464</v>
      </c>
    </row>
    <row r="161" spans="1:4">
      <c r="A161">
        <v>160</v>
      </c>
      <c r="B161" t="s">
        <v>923</v>
      </c>
      <c r="C161" t="s">
        <v>934</v>
      </c>
      <c r="D161">
        <v>41633468</v>
      </c>
    </row>
    <row r="162" spans="1:4">
      <c r="A162">
        <v>161</v>
      </c>
      <c r="B162" t="s">
        <v>923</v>
      </c>
      <c r="C162" t="s">
        <v>935</v>
      </c>
      <c r="D162">
        <v>41633472</v>
      </c>
    </row>
    <row r="163" spans="1:4">
      <c r="A163">
        <v>162</v>
      </c>
      <c r="B163" t="s">
        <v>923</v>
      </c>
      <c r="C163" t="s">
        <v>936</v>
      </c>
      <c r="D163">
        <v>41633154</v>
      </c>
    </row>
    <row r="164" spans="1:4">
      <c r="A164">
        <v>163</v>
      </c>
      <c r="B164" t="s">
        <v>923</v>
      </c>
      <c r="C164" t="s">
        <v>937</v>
      </c>
      <c r="D164">
        <v>41633478</v>
      </c>
    </row>
    <row r="165" spans="1:4">
      <c r="A165">
        <v>164</v>
      </c>
      <c r="B165" t="s">
        <v>923</v>
      </c>
      <c r="C165" t="s">
        <v>938</v>
      </c>
      <c r="D165">
        <v>41633456</v>
      </c>
    </row>
    <row r="166" spans="1:4">
      <c r="A166">
        <v>165</v>
      </c>
      <c r="B166" t="s">
        <v>939</v>
      </c>
      <c r="C166" t="s">
        <v>940</v>
      </c>
      <c r="D166">
        <v>41636154</v>
      </c>
    </row>
    <row r="167" spans="1:4">
      <c r="A167">
        <v>166</v>
      </c>
      <c r="B167" t="s">
        <v>939</v>
      </c>
      <c r="C167" t="s">
        <v>941</v>
      </c>
      <c r="D167">
        <v>41636404</v>
      </c>
    </row>
    <row r="168" spans="1:4">
      <c r="A168">
        <v>167</v>
      </c>
      <c r="B168" t="s">
        <v>939</v>
      </c>
      <c r="C168" t="s">
        <v>942</v>
      </c>
      <c r="D168">
        <v>41636158</v>
      </c>
    </row>
    <row r="169" spans="1:4">
      <c r="A169">
        <v>168</v>
      </c>
      <c r="B169" t="s">
        <v>939</v>
      </c>
      <c r="C169" t="s">
        <v>943</v>
      </c>
      <c r="D169">
        <v>41636163</v>
      </c>
    </row>
    <row r="170" spans="1:4">
      <c r="A170">
        <v>169</v>
      </c>
      <c r="B170" t="s">
        <v>939</v>
      </c>
      <c r="C170" t="s">
        <v>939</v>
      </c>
      <c r="D170">
        <v>41636000</v>
      </c>
    </row>
    <row r="171" spans="1:4">
      <c r="A171">
        <v>170</v>
      </c>
      <c r="B171" t="s">
        <v>939</v>
      </c>
      <c r="C171" t="s">
        <v>944</v>
      </c>
      <c r="D171">
        <v>41636101</v>
      </c>
    </row>
    <row r="172" spans="1:4">
      <c r="A172">
        <v>171</v>
      </c>
      <c r="B172" t="s">
        <v>945</v>
      </c>
      <c r="C172" t="s">
        <v>946</v>
      </c>
      <c r="D172">
        <v>41639412</v>
      </c>
    </row>
    <row r="173" spans="1:4">
      <c r="A173">
        <v>172</v>
      </c>
      <c r="B173" t="s">
        <v>945</v>
      </c>
      <c r="C173" t="s">
        <v>947</v>
      </c>
      <c r="D173">
        <v>41639416</v>
      </c>
    </row>
    <row r="174" spans="1:4">
      <c r="A174">
        <v>173</v>
      </c>
      <c r="B174" t="s">
        <v>945</v>
      </c>
      <c r="C174" t="s">
        <v>948</v>
      </c>
      <c r="D174">
        <v>41639420</v>
      </c>
    </row>
    <row r="175" spans="1:4">
      <c r="A175">
        <v>174</v>
      </c>
      <c r="B175" t="s">
        <v>945</v>
      </c>
      <c r="C175" t="s">
        <v>949</v>
      </c>
      <c r="D175">
        <v>41639154</v>
      </c>
    </row>
    <row r="176" spans="1:4">
      <c r="A176">
        <v>175</v>
      </c>
      <c r="B176" t="s">
        <v>945</v>
      </c>
      <c r="C176" t="s">
        <v>950</v>
      </c>
      <c r="D176">
        <v>41639424</v>
      </c>
    </row>
    <row r="177" spans="1:4">
      <c r="A177">
        <v>176</v>
      </c>
      <c r="B177" t="s">
        <v>945</v>
      </c>
      <c r="C177" t="s">
        <v>951</v>
      </c>
      <c r="D177">
        <v>41639428</v>
      </c>
    </row>
    <row r="178" spans="1:4">
      <c r="A178">
        <v>177</v>
      </c>
      <c r="B178" t="s">
        <v>945</v>
      </c>
      <c r="C178" t="s">
        <v>952</v>
      </c>
      <c r="D178">
        <v>41639432</v>
      </c>
    </row>
    <row r="179" spans="1:4">
      <c r="A179">
        <v>178</v>
      </c>
      <c r="B179" t="s">
        <v>945</v>
      </c>
      <c r="C179" t="s">
        <v>953</v>
      </c>
      <c r="D179">
        <v>41639440</v>
      </c>
    </row>
    <row r="180" spans="1:4">
      <c r="A180">
        <v>179</v>
      </c>
      <c r="B180" t="s">
        <v>945</v>
      </c>
      <c r="C180" t="s">
        <v>954</v>
      </c>
      <c r="D180">
        <v>41639436</v>
      </c>
    </row>
    <row r="181" spans="1:4">
      <c r="A181">
        <v>180</v>
      </c>
      <c r="B181" t="s">
        <v>945</v>
      </c>
      <c r="C181" t="s">
        <v>945</v>
      </c>
      <c r="D181">
        <v>41639000</v>
      </c>
    </row>
    <row r="182" spans="1:4">
      <c r="A182">
        <v>181</v>
      </c>
      <c r="B182" t="s">
        <v>945</v>
      </c>
      <c r="C182" t="s">
        <v>955</v>
      </c>
      <c r="D182">
        <v>41639101</v>
      </c>
    </row>
    <row r="183" spans="1:4">
      <c r="A183">
        <v>182</v>
      </c>
      <c r="B183" t="s">
        <v>945</v>
      </c>
      <c r="C183" t="s">
        <v>956</v>
      </c>
      <c r="D183">
        <v>41639408</v>
      </c>
    </row>
    <row r="184" spans="1:4">
      <c r="A184">
        <v>183</v>
      </c>
      <c r="B184" t="s">
        <v>945</v>
      </c>
      <c r="C184" t="s">
        <v>957</v>
      </c>
      <c r="D184">
        <v>41639434</v>
      </c>
    </row>
    <row r="185" spans="1:4">
      <c r="A185">
        <v>184</v>
      </c>
      <c r="B185" t="s">
        <v>945</v>
      </c>
      <c r="C185" t="s">
        <v>958</v>
      </c>
      <c r="D185">
        <v>41639404</v>
      </c>
    </row>
    <row r="186" spans="1:4">
      <c r="A186">
        <v>185</v>
      </c>
      <c r="B186" t="s">
        <v>945</v>
      </c>
      <c r="C186" t="s">
        <v>959</v>
      </c>
      <c r="D186">
        <v>41639444</v>
      </c>
    </row>
    <row r="187" spans="1:4">
      <c r="A187">
        <v>186</v>
      </c>
      <c r="B187" t="s">
        <v>960</v>
      </c>
      <c r="C187" t="s">
        <v>961</v>
      </c>
      <c r="D187">
        <v>41642404</v>
      </c>
    </row>
    <row r="188" spans="1:4">
      <c r="A188">
        <v>187</v>
      </c>
      <c r="B188" t="s">
        <v>960</v>
      </c>
      <c r="C188" t="s">
        <v>962</v>
      </c>
      <c r="D188">
        <v>41642424</v>
      </c>
    </row>
    <row r="189" spans="1:4">
      <c r="A189">
        <v>188</v>
      </c>
      <c r="B189" t="s">
        <v>960</v>
      </c>
      <c r="C189" t="s">
        <v>963</v>
      </c>
      <c r="D189">
        <v>41642408</v>
      </c>
    </row>
    <row r="190" spans="1:4">
      <c r="A190">
        <v>189</v>
      </c>
      <c r="B190" t="s">
        <v>960</v>
      </c>
      <c r="C190" t="s">
        <v>964</v>
      </c>
      <c r="D190">
        <v>41642420</v>
      </c>
    </row>
    <row r="191" spans="1:4">
      <c r="A191">
        <v>190</v>
      </c>
      <c r="B191" t="s">
        <v>960</v>
      </c>
      <c r="C191" t="s">
        <v>960</v>
      </c>
      <c r="D191">
        <v>41642000</v>
      </c>
    </row>
    <row r="192" spans="1:4">
      <c r="A192">
        <v>191</v>
      </c>
      <c r="B192" t="s">
        <v>960</v>
      </c>
      <c r="C192" t="s">
        <v>965</v>
      </c>
      <c r="D192">
        <v>41642101</v>
      </c>
    </row>
    <row r="193" spans="1:4">
      <c r="A193">
        <v>192</v>
      </c>
      <c r="B193" t="s">
        <v>960</v>
      </c>
      <c r="C193" t="s">
        <v>966</v>
      </c>
      <c r="D193">
        <v>41642436</v>
      </c>
    </row>
    <row r="194" spans="1:4">
      <c r="A194">
        <v>193</v>
      </c>
      <c r="B194" t="s">
        <v>960</v>
      </c>
      <c r="C194" t="s">
        <v>967</v>
      </c>
      <c r="D194">
        <v>41642440</v>
      </c>
    </row>
    <row r="195" spans="1:4">
      <c r="A195">
        <v>194</v>
      </c>
      <c r="B195" t="s">
        <v>968</v>
      </c>
      <c r="C195" t="s">
        <v>968</v>
      </c>
      <c r="D195">
        <v>41754000</v>
      </c>
    </row>
    <row r="196" spans="1:4">
      <c r="A196">
        <v>195</v>
      </c>
      <c r="B196" t="s">
        <v>969</v>
      </c>
      <c r="C196" t="s">
        <v>778</v>
      </c>
      <c r="D196">
        <v>41645410</v>
      </c>
    </row>
    <row r="197" spans="1:4">
      <c r="A197">
        <v>196</v>
      </c>
      <c r="B197" t="s">
        <v>969</v>
      </c>
      <c r="C197" t="s">
        <v>970</v>
      </c>
      <c r="D197">
        <v>41645412</v>
      </c>
    </row>
    <row r="198" spans="1:4">
      <c r="A198">
        <v>197</v>
      </c>
      <c r="B198" t="s">
        <v>969</v>
      </c>
      <c r="C198" t="s">
        <v>971</v>
      </c>
      <c r="D198">
        <v>41645416</v>
      </c>
    </row>
    <row r="199" spans="1:4">
      <c r="A199">
        <v>198</v>
      </c>
      <c r="B199" t="s">
        <v>969</v>
      </c>
      <c r="C199" t="s">
        <v>972</v>
      </c>
      <c r="D199">
        <v>41645472</v>
      </c>
    </row>
    <row r="200" spans="1:4">
      <c r="A200">
        <v>199</v>
      </c>
      <c r="B200" t="s">
        <v>969</v>
      </c>
      <c r="C200" t="s">
        <v>973</v>
      </c>
      <c r="D200">
        <v>41645408</v>
      </c>
    </row>
    <row r="201" spans="1:4">
      <c r="A201">
        <v>200</v>
      </c>
      <c r="B201" t="s">
        <v>969</v>
      </c>
      <c r="C201" t="s">
        <v>974</v>
      </c>
      <c r="D201">
        <v>41645456</v>
      </c>
    </row>
    <row r="202" spans="1:4">
      <c r="A202">
        <v>201</v>
      </c>
      <c r="B202" t="s">
        <v>969</v>
      </c>
      <c r="C202" t="s">
        <v>969</v>
      </c>
      <c r="D202">
        <v>41645000</v>
      </c>
    </row>
    <row r="203" spans="1:4">
      <c r="A203">
        <v>202</v>
      </c>
      <c r="B203" t="s">
        <v>969</v>
      </c>
      <c r="C203" t="s">
        <v>975</v>
      </c>
      <c r="D203">
        <v>41645101</v>
      </c>
    </row>
    <row r="204" spans="1:4">
      <c r="A204">
        <v>203</v>
      </c>
      <c r="B204" t="s">
        <v>969</v>
      </c>
      <c r="C204" t="s">
        <v>976</v>
      </c>
      <c r="D204">
        <v>41645432</v>
      </c>
    </row>
    <row r="205" spans="1:4">
      <c r="A205">
        <v>204</v>
      </c>
      <c r="B205" t="s">
        <v>969</v>
      </c>
      <c r="C205" t="s">
        <v>977</v>
      </c>
      <c r="D205">
        <v>41645477</v>
      </c>
    </row>
    <row r="206" spans="1:4">
      <c r="A206">
        <v>205</v>
      </c>
      <c r="B206" t="s">
        <v>978</v>
      </c>
      <c r="C206" t="s">
        <v>979</v>
      </c>
      <c r="D206">
        <v>41648154</v>
      </c>
    </row>
    <row r="207" spans="1:4">
      <c r="A207">
        <v>206</v>
      </c>
      <c r="B207" t="s">
        <v>978</v>
      </c>
      <c r="C207" t="s">
        <v>980</v>
      </c>
      <c r="D207">
        <v>41648430</v>
      </c>
    </row>
    <row r="208" spans="1:4">
      <c r="A208">
        <v>207</v>
      </c>
      <c r="B208" t="s">
        <v>978</v>
      </c>
      <c r="C208" t="s">
        <v>981</v>
      </c>
      <c r="D208">
        <v>41648105</v>
      </c>
    </row>
    <row r="209" spans="1:4">
      <c r="A209">
        <v>208</v>
      </c>
      <c r="B209" t="s">
        <v>978</v>
      </c>
      <c r="C209" t="s">
        <v>943</v>
      </c>
      <c r="D209">
        <v>41648108</v>
      </c>
    </row>
    <row r="210" spans="1:4">
      <c r="A210">
        <v>209</v>
      </c>
      <c r="B210" t="s">
        <v>978</v>
      </c>
      <c r="C210" t="s">
        <v>982</v>
      </c>
      <c r="D210">
        <v>41648418</v>
      </c>
    </row>
    <row r="211" spans="1:4">
      <c r="A211">
        <v>210</v>
      </c>
      <c r="B211" t="s">
        <v>978</v>
      </c>
      <c r="C211" t="s">
        <v>983</v>
      </c>
      <c r="D211">
        <v>41648160</v>
      </c>
    </row>
    <row r="212" spans="1:4">
      <c r="A212">
        <v>211</v>
      </c>
      <c r="B212" t="s">
        <v>978</v>
      </c>
      <c r="C212" t="s">
        <v>984</v>
      </c>
      <c r="D212">
        <v>41648443</v>
      </c>
    </row>
    <row r="213" spans="1:4">
      <c r="A213">
        <v>212</v>
      </c>
      <c r="B213" t="s">
        <v>978</v>
      </c>
      <c r="C213" t="s">
        <v>978</v>
      </c>
      <c r="D213">
        <v>41648000</v>
      </c>
    </row>
    <row r="214" spans="1:4">
      <c r="A214">
        <v>213</v>
      </c>
      <c r="B214" t="s">
        <v>978</v>
      </c>
      <c r="C214" t="s">
        <v>985</v>
      </c>
      <c r="D214">
        <v>41648101</v>
      </c>
    </row>
    <row r="215" spans="1:4">
      <c r="A215">
        <v>214</v>
      </c>
      <c r="B215" t="s">
        <v>978</v>
      </c>
      <c r="C215" t="s">
        <v>986</v>
      </c>
      <c r="D215">
        <v>41648444</v>
      </c>
    </row>
    <row r="216" spans="1:4">
      <c r="A216">
        <v>215</v>
      </c>
      <c r="B216" t="s">
        <v>978</v>
      </c>
      <c r="C216" t="s">
        <v>987</v>
      </c>
      <c r="D216">
        <v>41648164</v>
      </c>
    </row>
    <row r="217" spans="1:4">
      <c r="A217">
        <v>216</v>
      </c>
      <c r="B217" t="s">
        <v>978</v>
      </c>
      <c r="C217" t="s">
        <v>988</v>
      </c>
      <c r="D217">
        <v>41648165</v>
      </c>
    </row>
    <row r="218" spans="1:4">
      <c r="A218">
        <v>217</v>
      </c>
      <c r="B218" t="s">
        <v>978</v>
      </c>
      <c r="C218" t="s">
        <v>989</v>
      </c>
      <c r="D218">
        <v>41648170</v>
      </c>
    </row>
    <row r="219" spans="1:4">
      <c r="A219">
        <v>218</v>
      </c>
      <c r="B219" t="s">
        <v>978</v>
      </c>
      <c r="C219" t="s">
        <v>990</v>
      </c>
      <c r="D219">
        <v>41648464</v>
      </c>
    </row>
  </sheetData>
  <phoneticPr fontId="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modInfo">
    <tabColor indexed="47"/>
  </sheetPr>
  <dimension ref="A1:B36"/>
  <sheetViews>
    <sheetView showGridLines="0" workbookViewId="0"/>
  </sheetViews>
  <sheetFormatPr defaultRowHeight="15"/>
  <cols>
    <col min="1" max="1" width="3.7109375" customWidth="1"/>
    <col min="2" max="2" width="90.7109375" customWidth="1"/>
  </cols>
  <sheetData>
    <row r="1" spans="2:2">
      <c r="B1" t="s">
        <v>59</v>
      </c>
    </row>
    <row r="2" spans="2:2">
      <c r="B2" t="s">
        <v>502</v>
      </c>
    </row>
    <row r="3" spans="2:2">
      <c r="B3" t="s">
        <v>390</v>
      </c>
    </row>
    <row r="4" spans="2:2">
      <c r="B4" t="s">
        <v>602</v>
      </c>
    </row>
    <row r="5" spans="2:2">
      <c r="B5" t="s">
        <v>222</v>
      </c>
    </row>
    <row r="6" spans="2:2">
      <c r="B6" t="s">
        <v>266</v>
      </c>
    </row>
    <row r="7" spans="2:2">
      <c r="B7" t="s">
        <v>267</v>
      </c>
    </row>
    <row r="8" spans="2:2">
      <c r="B8" t="s">
        <v>268</v>
      </c>
    </row>
    <row r="9" spans="2:2">
      <c r="B9" t="s">
        <v>503</v>
      </c>
    </row>
    <row r="10" spans="2:2">
      <c r="B10" t="s">
        <v>764</v>
      </c>
    </row>
    <row r="11" spans="2:2">
      <c r="B11" t="s">
        <v>388</v>
      </c>
    </row>
    <row r="12" spans="2:2">
      <c r="B12" t="s">
        <v>181</v>
      </c>
    </row>
    <row r="13" spans="2:2">
      <c r="B13" t="s">
        <v>197</v>
      </c>
    </row>
    <row r="14" spans="2:2">
      <c r="B14" t="s">
        <v>250</v>
      </c>
    </row>
    <row r="15" spans="2:2">
      <c r="B15" t="s">
        <v>230</v>
      </c>
    </row>
    <row r="16" spans="2:2">
      <c r="B16" t="s">
        <v>206</v>
      </c>
    </row>
    <row r="17" spans="2:2">
      <c r="B17" t="s">
        <v>264</v>
      </c>
    </row>
    <row r="18" spans="2:2">
      <c r="B18" t="s">
        <v>265</v>
      </c>
    </row>
    <row r="19" spans="2:2">
      <c r="B19" t="s">
        <v>251</v>
      </c>
    </row>
    <row r="20" spans="2:2">
      <c r="B20" t="s">
        <v>292</v>
      </c>
    </row>
    <row r="21" spans="2:2">
      <c r="B21" t="s">
        <v>219</v>
      </c>
    </row>
    <row r="22" spans="2:2">
      <c r="B22" t="s">
        <v>221</v>
      </c>
    </row>
    <row r="24" spans="2:2">
      <c r="B24" t="s">
        <v>371</v>
      </c>
    </row>
    <row r="26" spans="2:2">
      <c r="B26" t="s">
        <v>332</v>
      </c>
    </row>
    <row r="27" spans="2:2">
      <c r="B27" t="s">
        <v>475</v>
      </c>
    </row>
    <row r="28" spans="2:2">
      <c r="B28" t="s">
        <v>474</v>
      </c>
    </row>
    <row r="29" spans="2:2">
      <c r="B29" t="s">
        <v>389</v>
      </c>
    </row>
    <row r="30" spans="2:2">
      <c r="B30" t="s">
        <v>601</v>
      </c>
    </row>
    <row r="32" spans="2:2">
      <c r="B32" t="s">
        <v>433</v>
      </c>
    </row>
    <row r="33" spans="1:2">
      <c r="A33">
        <v>1</v>
      </c>
      <c r="B33" t="s">
        <v>434</v>
      </c>
    </row>
    <row r="34" spans="1:2">
      <c r="A34">
        <v>2</v>
      </c>
      <c r="B34" t="s">
        <v>435</v>
      </c>
    </row>
    <row r="35" spans="1:2">
      <c r="B35" t="s">
        <v>436</v>
      </c>
    </row>
    <row r="36" spans="1:2">
      <c r="B36" t="s">
        <v>437</v>
      </c>
    </row>
  </sheetData>
  <phoneticPr fontId="0"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2">
    <tabColor rgb="FFCCCCFF"/>
  </sheetPr>
  <dimension ref="A1:W55"/>
  <sheetViews>
    <sheetView showGridLines="0" topLeftCell="C4" zoomScale="80" zoomScaleNormal="80" workbookViewId="0">
      <selection activeCell="D5" sqref="D5:J5"/>
    </sheetView>
  </sheetViews>
  <sheetFormatPr defaultRowHeight="15"/>
  <cols>
    <col min="1" max="2" width="3.7109375" hidden="1" customWidth="1"/>
    <col min="3" max="3" width="3.7109375" bestFit="1" customWidth="1"/>
    <col min="4" max="4" width="6.140625" customWidth="1"/>
    <col min="5" max="5" width="50.7109375" customWidth="1"/>
    <col min="6" max="6" width="33.85546875" customWidth="1"/>
    <col min="7" max="7" width="8.5703125" customWidth="1"/>
    <col min="8" max="8" width="3.7109375" customWidth="1"/>
    <col min="9" max="9" width="5.42578125" customWidth="1"/>
    <col min="10" max="10" width="47.85546875" customWidth="1"/>
    <col min="11" max="12" width="3.7109375" customWidth="1"/>
    <col min="13" max="13" width="5.7109375" customWidth="1"/>
    <col min="14" max="14" width="28.140625" customWidth="1"/>
    <col min="15" max="16" width="3.7109375" customWidth="1"/>
    <col min="17" max="17" width="5.7109375" customWidth="1"/>
    <col min="18" max="18" width="34.42578125" customWidth="1"/>
    <col min="19" max="20" width="3.7109375" customWidth="1"/>
    <col min="21" max="21" width="5.7109375" customWidth="1"/>
    <col min="22" max="22" width="34.42578125" customWidth="1"/>
    <col min="23" max="23" width="30.7109375" customWidth="1"/>
    <col min="24" max="24" width="3.7109375" customWidth="1"/>
  </cols>
  <sheetData>
    <row r="1" spans="4:10" ht="11.25" hidden="1" customHeight="1"/>
    <row r="2" spans="4:10" ht="11.25" hidden="1" customHeight="1"/>
    <row r="3" spans="4:10" ht="11.25" hidden="1" customHeight="1"/>
    <row r="4" spans="4:10" ht="3" customHeight="1"/>
    <row r="5" spans="4:10" ht="29.1" customHeight="1">
      <c r="D5" s="1" t="s">
        <v>709</v>
      </c>
      <c r="E5" s="1"/>
      <c r="F5" s="1"/>
      <c r="G5" s="1"/>
      <c r="H5" s="1"/>
      <c r="I5" s="1"/>
      <c r="J5" s="1"/>
    </row>
    <row r="6" spans="4:10" ht="3" customHeight="1">
      <c r="D6" s="1"/>
      <c r="E6" s="1"/>
      <c r="F6" s="1"/>
      <c r="G6" s="1"/>
      <c r="H6" s="1"/>
      <c r="I6" s="1"/>
      <c r="J6" s="1"/>
    </row>
    <row r="7" spans="4:10" ht="5.25" hidden="1" customHeight="1">
      <c r="E7" s="1"/>
      <c r="F7" s="1"/>
      <c r="G7" s="1"/>
      <c r="H7" s="1"/>
      <c r="I7" s="1"/>
      <c r="J7" s="1"/>
    </row>
    <row r="8" spans="4:10" ht="5.25" hidden="1" customHeight="1">
      <c r="E8" s="1"/>
      <c r="F8" s="1"/>
      <c r="G8" s="1"/>
      <c r="H8" s="1"/>
      <c r="I8" s="1"/>
      <c r="J8" s="1"/>
    </row>
    <row r="9" spans="4:10" ht="5.25" hidden="1" customHeight="1">
      <c r="E9" s="1"/>
      <c r="F9" s="1"/>
      <c r="G9" s="1"/>
      <c r="H9" s="1"/>
      <c r="I9" s="1"/>
      <c r="J9" s="1"/>
    </row>
    <row r="10" spans="4:10" hidden="1">
      <c r="E10" s="1"/>
      <c r="F10" s="1"/>
    </row>
    <row r="11" spans="4:10" ht="18.75" customHeight="1">
      <c r="E11" s="1" t="s">
        <v>716</v>
      </c>
      <c r="F11" s="1"/>
      <c r="G11" t="s">
        <v>84</v>
      </c>
    </row>
    <row r="12" spans="4:10">
      <c r="E12" s="1" t="s">
        <v>717</v>
      </c>
      <c r="F12" s="1"/>
      <c r="G12" t="s">
        <v>84</v>
      </c>
    </row>
    <row r="13" spans="4:10" ht="5.25" hidden="1" customHeight="1">
      <c r="E13" s="1"/>
      <c r="F13" s="1"/>
    </row>
    <row r="14" spans="4:10" ht="5.25" hidden="1" customHeight="1"/>
    <row r="15" spans="4:10" ht="5.25" hidden="1" customHeight="1"/>
    <row r="16" spans="4:10" ht="3" customHeight="1"/>
    <row r="17" spans="1:23" ht="27" customHeight="1">
      <c r="D17" s="1" t="s">
        <v>91</v>
      </c>
      <c r="E17" s="1" t="s">
        <v>296</v>
      </c>
      <c r="F17" s="1" t="s">
        <v>79</v>
      </c>
      <c r="G17" s="1" t="s">
        <v>438</v>
      </c>
      <c r="H17" s="1" t="s">
        <v>91</v>
      </c>
      <c r="I17" s="1"/>
      <c r="J17" s="1" t="s">
        <v>20</v>
      </c>
      <c r="K17" s="1" t="s">
        <v>478</v>
      </c>
      <c r="L17" s="1"/>
      <c r="M17" s="1"/>
      <c r="N17" s="1"/>
      <c r="O17" s="1" t="s">
        <v>707</v>
      </c>
      <c r="P17" s="1"/>
      <c r="Q17" s="1"/>
      <c r="R17" s="1"/>
      <c r="S17" s="1" t="s">
        <v>708</v>
      </c>
      <c r="T17" s="1"/>
      <c r="U17" s="1"/>
      <c r="V17" s="1"/>
      <c r="W17" s="1" t="s">
        <v>243</v>
      </c>
    </row>
    <row r="18" spans="1:23" ht="30.75" customHeight="1">
      <c r="D18" s="1"/>
      <c r="E18" s="1"/>
      <c r="F18" s="1"/>
      <c r="G18" s="1"/>
      <c r="H18" s="1"/>
      <c r="I18" s="1"/>
      <c r="J18" s="1"/>
      <c r="K18" t="s">
        <v>299</v>
      </c>
      <c r="L18" s="1" t="s">
        <v>91</v>
      </c>
      <c r="M18" s="1"/>
      <c r="N18" t="s">
        <v>229</v>
      </c>
      <c r="O18" t="s">
        <v>299</v>
      </c>
      <c r="P18" s="1" t="s">
        <v>91</v>
      </c>
      <c r="Q18" s="1"/>
      <c r="R18" t="s">
        <v>229</v>
      </c>
      <c r="S18" t="s">
        <v>299</v>
      </c>
      <c r="T18" s="1" t="s">
        <v>91</v>
      </c>
      <c r="U18" s="1"/>
      <c r="V18" t="s">
        <v>399</v>
      </c>
      <c r="W18" s="1"/>
    </row>
    <row r="19" spans="1:23" ht="12" customHeight="1">
      <c r="D19" t="s">
        <v>92</v>
      </c>
      <c r="E19" t="s">
        <v>48</v>
      </c>
      <c r="F19" t="s">
        <v>49</v>
      </c>
      <c r="G19" t="s">
        <v>50</v>
      </c>
      <c r="H19" s="1" t="s">
        <v>67</v>
      </c>
      <c r="I19" s="1"/>
      <c r="J19" t="s">
        <v>68</v>
      </c>
      <c r="K19" t="s">
        <v>182</v>
      </c>
      <c r="L19" s="1" t="s">
        <v>183</v>
      </c>
      <c r="M19" s="1"/>
      <c r="N19" t="s">
        <v>207</v>
      </c>
      <c r="O19" t="s">
        <v>208</v>
      </c>
      <c r="P19" s="1" t="s">
        <v>209</v>
      </c>
      <c r="Q19" s="1"/>
      <c r="R19" t="s">
        <v>210</v>
      </c>
      <c r="S19" t="s">
        <v>209</v>
      </c>
      <c r="T19" s="1" t="s">
        <v>210</v>
      </c>
      <c r="U19" s="1"/>
      <c r="V19" t="s">
        <v>211</v>
      </c>
      <c r="W19" t="s">
        <v>212</v>
      </c>
    </row>
    <row r="20" spans="1:23" ht="14.25" hidden="1" customHeight="1">
      <c r="D20">
        <v>0</v>
      </c>
    </row>
    <row r="21" spans="1:23" ht="17.100000000000001" customHeight="1">
      <c r="A21">
        <v>13</v>
      </c>
      <c r="D21" s="1">
        <v>1</v>
      </c>
      <c r="E21" s="1" t="s">
        <v>768</v>
      </c>
      <c r="F21" s="1" t="s">
        <v>1693</v>
      </c>
      <c r="G21" s="1" t="s">
        <v>84</v>
      </c>
      <c r="H21" s="1"/>
      <c r="I21" s="1">
        <v>1</v>
      </c>
      <c r="J21" s="1" t="s">
        <v>1694</v>
      </c>
      <c r="K21" s="1" t="s">
        <v>83</v>
      </c>
      <c r="L21" s="1"/>
      <c r="M21" s="1" t="s">
        <v>92</v>
      </c>
      <c r="N21" s="1" t="s">
        <v>1690</v>
      </c>
      <c r="O21" s="1" t="s">
        <v>84</v>
      </c>
      <c r="P21" s="1"/>
      <c r="Q21" s="1" t="s">
        <v>92</v>
      </c>
      <c r="R21" s="1"/>
      <c r="S21" s="1" t="s">
        <v>84</v>
      </c>
      <c r="U21" t="s">
        <v>92</v>
      </c>
    </row>
    <row r="22" spans="1:23" ht="17.100000000000001" customHeight="1">
      <c r="D22" s="1"/>
      <c r="E22" s="1"/>
      <c r="F22" s="1"/>
      <c r="G22" s="1"/>
      <c r="H22" s="1"/>
      <c r="I22" s="1"/>
      <c r="J22" s="1"/>
      <c r="K22" s="1"/>
      <c r="L22" s="1"/>
      <c r="M22" s="1"/>
      <c r="N22" s="1"/>
      <c r="O22" s="1"/>
      <c r="P22" s="1"/>
      <c r="Q22" s="1"/>
      <c r="R22" s="1"/>
      <c r="S22" s="1"/>
    </row>
    <row r="23" spans="1:23" ht="17.100000000000001" customHeight="1">
      <c r="D23" s="1"/>
      <c r="E23" s="1"/>
      <c r="F23" s="1"/>
      <c r="G23" s="1"/>
      <c r="H23" s="1"/>
      <c r="I23" s="1"/>
      <c r="J23" s="1"/>
      <c r="K23" s="1"/>
      <c r="L23" s="1"/>
      <c r="M23" s="1"/>
      <c r="N23" s="1"/>
      <c r="O23" s="1"/>
    </row>
    <row r="24" spans="1:23" ht="17.100000000000001" customHeight="1">
      <c r="D24" s="1"/>
      <c r="E24" s="1"/>
      <c r="F24" s="1"/>
      <c r="G24" s="1"/>
      <c r="H24" s="1"/>
      <c r="I24" s="1"/>
      <c r="J24" s="1"/>
      <c r="K24" s="1"/>
      <c r="L24" s="1"/>
      <c r="M24" s="1" t="s">
        <v>48</v>
      </c>
      <c r="N24" s="1" t="s">
        <v>1691</v>
      </c>
      <c r="O24" s="1" t="s">
        <v>84</v>
      </c>
      <c r="P24" s="1"/>
      <c r="Q24" s="1" t="s">
        <v>92</v>
      </c>
      <c r="R24" s="1"/>
      <c r="S24" s="1" t="s">
        <v>84</v>
      </c>
      <c r="U24" t="s">
        <v>92</v>
      </c>
    </row>
    <row r="25" spans="1:23" ht="17.100000000000001" customHeight="1">
      <c r="D25" s="1"/>
      <c r="E25" s="1"/>
      <c r="F25" s="1"/>
      <c r="G25" s="1"/>
      <c r="H25" s="1"/>
      <c r="I25" s="1"/>
      <c r="J25" s="1"/>
      <c r="K25" s="1"/>
      <c r="L25" s="1"/>
      <c r="M25" s="1"/>
      <c r="N25" s="1"/>
      <c r="O25" s="1"/>
      <c r="P25" s="1"/>
      <c r="Q25" s="1"/>
      <c r="R25" s="1"/>
      <c r="S25" s="1"/>
    </row>
    <row r="26" spans="1:23" ht="17.100000000000001" customHeight="1">
      <c r="D26" s="1"/>
      <c r="E26" s="1"/>
      <c r="F26" s="1"/>
      <c r="G26" s="1"/>
      <c r="H26" s="1"/>
      <c r="I26" s="1"/>
      <c r="J26" s="1"/>
      <c r="K26" s="1"/>
      <c r="L26" s="1"/>
      <c r="M26" s="1"/>
      <c r="N26" s="1"/>
      <c r="O26" s="1"/>
    </row>
    <row r="27" spans="1:23" ht="17.100000000000001" customHeight="1">
      <c r="D27" s="1"/>
      <c r="E27" s="1"/>
      <c r="F27" s="1"/>
      <c r="G27" s="1"/>
      <c r="H27" s="1"/>
      <c r="I27" s="1"/>
      <c r="J27" s="1"/>
      <c r="K27" s="1"/>
      <c r="L27" s="1"/>
      <c r="M27" s="1" t="s">
        <v>49</v>
      </c>
      <c r="N27" s="1" t="s">
        <v>1692</v>
      </c>
      <c r="O27" s="1" t="s">
        <v>84</v>
      </c>
      <c r="P27" s="1"/>
      <c r="Q27" s="1" t="s">
        <v>92</v>
      </c>
      <c r="R27" s="1"/>
      <c r="S27" s="1" t="s">
        <v>84</v>
      </c>
      <c r="U27" t="s">
        <v>92</v>
      </c>
    </row>
    <row r="28" spans="1:23" ht="17.100000000000001" customHeight="1">
      <c r="D28" s="1"/>
      <c r="E28" s="1"/>
      <c r="F28" s="1"/>
      <c r="G28" s="1"/>
      <c r="H28" s="1"/>
      <c r="I28" s="1"/>
      <c r="J28" s="1"/>
      <c r="K28" s="1"/>
      <c r="L28" s="1"/>
      <c r="M28" s="1"/>
      <c r="N28" s="1"/>
      <c r="O28" s="1"/>
      <c r="P28" s="1"/>
      <c r="Q28" s="1"/>
      <c r="R28" s="1"/>
      <c r="S28" s="1"/>
    </row>
    <row r="29" spans="1:23" ht="17.100000000000001" customHeight="1">
      <c r="D29" s="1"/>
      <c r="E29" s="1"/>
      <c r="F29" s="1"/>
      <c r="G29" s="1"/>
      <c r="H29" s="1"/>
      <c r="I29" s="1"/>
      <c r="J29" s="1"/>
      <c r="K29" s="1"/>
      <c r="L29" s="1"/>
      <c r="M29" s="1"/>
      <c r="N29" s="1"/>
      <c r="O29" s="1"/>
    </row>
    <row r="30" spans="1:23" ht="15" customHeight="1">
      <c r="D30" s="1"/>
      <c r="E30" s="1"/>
      <c r="F30" s="1"/>
      <c r="G30" s="1"/>
      <c r="H30" s="1"/>
      <c r="I30" s="1"/>
      <c r="J30" s="1"/>
      <c r="K30" s="1"/>
    </row>
    <row r="31" spans="1:23" ht="17.100000000000001" customHeight="1">
      <c r="A31" t="s">
        <v>1696</v>
      </c>
      <c r="D31" s="1"/>
      <c r="E31" s="1"/>
      <c r="F31" s="1"/>
      <c r="G31" s="1"/>
      <c r="H31" s="1"/>
      <c r="I31" s="1">
        <v>2</v>
      </c>
      <c r="J31" s="1" t="s">
        <v>1695</v>
      </c>
      <c r="K31" s="1" t="s">
        <v>83</v>
      </c>
      <c r="L31" s="1"/>
      <c r="M31" s="1" t="s">
        <v>92</v>
      </c>
      <c r="N31" s="1" t="s">
        <v>1690</v>
      </c>
      <c r="O31" s="1" t="s">
        <v>84</v>
      </c>
      <c r="P31" s="1"/>
      <c r="Q31" s="1" t="s">
        <v>92</v>
      </c>
      <c r="R31" s="1"/>
      <c r="S31" s="1" t="s">
        <v>84</v>
      </c>
      <c r="U31" t="s">
        <v>92</v>
      </c>
    </row>
    <row r="32" spans="1:23" ht="17.100000000000001" customHeight="1">
      <c r="D32" s="1"/>
      <c r="E32" s="1"/>
      <c r="F32" s="1"/>
      <c r="G32" s="1"/>
      <c r="H32" s="1"/>
      <c r="I32" s="1"/>
      <c r="J32" s="1"/>
      <c r="K32" s="1"/>
      <c r="L32" s="1"/>
      <c r="M32" s="1"/>
      <c r="N32" s="1"/>
      <c r="O32" s="1"/>
      <c r="P32" s="1"/>
      <c r="Q32" s="1"/>
      <c r="R32" s="1"/>
      <c r="S32" s="1"/>
    </row>
    <row r="33" spans="1:23" ht="17.100000000000001" customHeight="1">
      <c r="D33" s="1"/>
      <c r="E33" s="1"/>
      <c r="F33" s="1"/>
      <c r="G33" s="1"/>
      <c r="H33" s="1"/>
      <c r="I33" s="1"/>
      <c r="J33" s="1"/>
      <c r="K33" s="1"/>
      <c r="L33" s="1"/>
      <c r="M33" s="1"/>
      <c r="N33" s="1"/>
      <c r="O33" s="1"/>
    </row>
    <row r="34" spans="1:23" ht="15" customHeight="1">
      <c r="D34" s="1"/>
      <c r="E34" s="1"/>
      <c r="F34" s="1"/>
      <c r="G34" s="1"/>
      <c r="H34" s="1"/>
      <c r="I34" s="1"/>
      <c r="J34" s="1"/>
      <c r="K34" s="1"/>
    </row>
    <row r="35" spans="1:23" ht="15" customHeight="1">
      <c r="D35" s="1"/>
      <c r="E35" s="1"/>
      <c r="F35" s="1"/>
      <c r="G35" s="1"/>
    </row>
    <row r="36" spans="1:23" ht="17.100000000000001" customHeight="1">
      <c r="A36">
        <v>5</v>
      </c>
      <c r="D36" s="1">
        <v>2</v>
      </c>
      <c r="E36" s="1" t="s">
        <v>612</v>
      </c>
      <c r="F36" s="1" t="s">
        <v>1693</v>
      </c>
      <c r="G36" s="1" t="s">
        <v>84</v>
      </c>
      <c r="H36" s="1"/>
      <c r="I36" s="1">
        <v>1</v>
      </c>
      <c r="J36" s="1" t="s">
        <v>1697</v>
      </c>
      <c r="K36" s="1" t="s">
        <v>83</v>
      </c>
      <c r="L36" s="1"/>
      <c r="M36" s="1" t="s">
        <v>92</v>
      </c>
      <c r="N36" s="1" t="s">
        <v>1690</v>
      </c>
      <c r="O36" s="1" t="s">
        <v>84</v>
      </c>
      <c r="P36" s="1"/>
      <c r="Q36" s="1" t="s">
        <v>92</v>
      </c>
      <c r="R36" s="1"/>
      <c r="S36" s="1" t="s">
        <v>84</v>
      </c>
      <c r="U36" t="s">
        <v>92</v>
      </c>
    </row>
    <row r="37" spans="1:23" ht="17.100000000000001" customHeight="1">
      <c r="D37" s="1"/>
      <c r="E37" s="1"/>
      <c r="F37" s="1"/>
      <c r="G37" s="1"/>
      <c r="H37" s="1"/>
      <c r="I37" s="1"/>
      <c r="J37" s="1"/>
      <c r="K37" s="1"/>
      <c r="L37" s="1"/>
      <c r="M37" s="1"/>
      <c r="N37" s="1"/>
      <c r="O37" s="1"/>
      <c r="P37" s="1"/>
      <c r="Q37" s="1"/>
      <c r="R37" s="1"/>
      <c r="S37" s="1"/>
    </row>
    <row r="38" spans="1:23" ht="17.100000000000001" customHeight="1">
      <c r="D38" s="1"/>
      <c r="E38" s="1"/>
      <c r="F38" s="1"/>
      <c r="G38" s="1"/>
      <c r="H38" s="1"/>
      <c r="I38" s="1"/>
      <c r="J38" s="1"/>
      <c r="K38" s="1"/>
      <c r="L38" s="1"/>
      <c r="M38" s="1"/>
      <c r="N38" s="1"/>
      <c r="O38" s="1"/>
    </row>
    <row r="39" spans="1:23" ht="15" customHeight="1">
      <c r="D39" s="1"/>
      <c r="E39" s="1"/>
      <c r="F39" s="1"/>
      <c r="G39" s="1"/>
      <c r="H39" s="1"/>
      <c r="I39" s="1"/>
      <c r="J39" s="1"/>
      <c r="K39" s="1"/>
    </row>
    <row r="40" spans="1:23" ht="15" customHeight="1">
      <c r="D40" s="1"/>
      <c r="E40" s="1"/>
      <c r="F40" s="1"/>
      <c r="G40" s="1"/>
    </row>
    <row r="41" spans="1:23" ht="17.100000000000001" customHeight="1"/>
    <row r="42" spans="1:23" ht="3" customHeight="1"/>
    <row r="43" spans="1:23" ht="11.25" hidden="1" customHeight="1"/>
    <row r="44" spans="1:23" ht="0.95" customHeight="1"/>
    <row r="45" spans="1:23" ht="23.25" customHeight="1"/>
    <row r="46" spans="1:23" ht="3" customHeight="1"/>
    <row r="47" spans="1:23" ht="17.100000000000001" customHeight="1">
      <c r="E47" s="1" t="s">
        <v>733</v>
      </c>
      <c r="F47" s="1"/>
      <c r="G47" s="1"/>
      <c r="H47" s="1"/>
      <c r="I47" s="1"/>
      <c r="J47" s="1"/>
      <c r="K47" s="1"/>
      <c r="L47" s="1"/>
      <c r="M47" s="1"/>
      <c r="N47" s="1"/>
      <c r="O47" s="1"/>
      <c r="P47" s="1"/>
      <c r="Q47" s="1"/>
      <c r="R47" s="1"/>
      <c r="S47" s="1"/>
      <c r="T47" s="1"/>
      <c r="U47" s="1"/>
      <c r="V47" s="1"/>
      <c r="W47" s="1"/>
    </row>
    <row r="48" spans="1:23" ht="36.950000000000003" customHeight="1">
      <c r="E48" s="1" t="s">
        <v>735</v>
      </c>
      <c r="F48" s="1"/>
      <c r="G48" s="1"/>
      <c r="H48" s="1"/>
      <c r="I48" s="1"/>
      <c r="J48" s="1"/>
      <c r="K48" s="1"/>
      <c r="L48" s="1"/>
      <c r="M48" s="1"/>
      <c r="N48" s="1"/>
      <c r="O48" s="1"/>
      <c r="P48" s="1"/>
      <c r="Q48" s="1"/>
      <c r="R48" s="1"/>
      <c r="S48" s="1"/>
      <c r="T48" s="1"/>
      <c r="U48" s="1"/>
      <c r="V48" s="1"/>
      <c r="W48" s="1"/>
    </row>
    <row r="49" spans="5:23" ht="17.100000000000001" customHeight="1">
      <c r="E49" s="1" t="s">
        <v>736</v>
      </c>
      <c r="F49" s="1"/>
      <c r="G49" s="1"/>
      <c r="H49" s="1"/>
      <c r="I49" s="1"/>
      <c r="J49" s="1"/>
      <c r="K49" s="1"/>
      <c r="L49" s="1"/>
      <c r="M49" s="1"/>
      <c r="N49" s="1"/>
      <c r="O49" s="1"/>
      <c r="P49" s="1"/>
      <c r="Q49" s="1"/>
      <c r="R49" s="1"/>
      <c r="S49" s="1"/>
      <c r="T49" s="1"/>
      <c r="U49" s="1"/>
      <c r="V49" s="1"/>
      <c r="W49" s="1"/>
    </row>
    <row r="50" spans="5:23" ht="27" customHeight="1">
      <c r="E50" s="1" t="s">
        <v>737</v>
      </c>
      <c r="F50" s="1"/>
      <c r="G50" s="1"/>
      <c r="H50" s="1"/>
      <c r="I50" s="1"/>
      <c r="J50" s="1"/>
      <c r="K50" s="1"/>
      <c r="L50" s="1"/>
      <c r="M50" s="1"/>
      <c r="N50" s="1"/>
      <c r="O50" s="1"/>
      <c r="P50" s="1"/>
      <c r="Q50" s="1"/>
      <c r="R50" s="1"/>
      <c r="S50" s="1"/>
      <c r="T50" s="1"/>
      <c r="U50" s="1"/>
      <c r="V50" s="1"/>
      <c r="W50" s="1"/>
    </row>
    <row r="51" spans="5:23" ht="17.100000000000001" customHeight="1">
      <c r="E51" s="1" t="s">
        <v>738</v>
      </c>
      <c r="F51" s="1"/>
      <c r="G51" s="1"/>
      <c r="H51" s="1"/>
      <c r="I51" s="1"/>
      <c r="J51" s="1"/>
      <c r="K51" s="1"/>
      <c r="L51" s="1"/>
      <c r="M51" s="1"/>
      <c r="N51" s="1"/>
      <c r="O51" s="1"/>
      <c r="P51" s="1"/>
      <c r="Q51" s="1"/>
      <c r="R51" s="1"/>
      <c r="S51" s="1"/>
      <c r="T51" s="1"/>
      <c r="U51" s="1"/>
      <c r="V51" s="1"/>
      <c r="W51" s="1"/>
    </row>
    <row r="52" spans="5:23" ht="15" customHeight="1"/>
    <row r="53" spans="5:23" ht="15" customHeight="1">
      <c r="E53" s="1" t="s">
        <v>734</v>
      </c>
      <c r="F53" s="1"/>
      <c r="G53" s="1"/>
      <c r="H53" s="1"/>
      <c r="I53" s="1"/>
      <c r="J53" s="1"/>
      <c r="K53" s="1"/>
      <c r="L53" s="1"/>
      <c r="M53" s="1"/>
      <c r="N53" s="1"/>
      <c r="O53" s="1"/>
      <c r="P53" s="1"/>
      <c r="Q53" s="1"/>
      <c r="R53" s="1"/>
      <c r="S53" s="1"/>
      <c r="T53" s="1"/>
      <c r="U53" s="1"/>
      <c r="V53" s="1"/>
      <c r="W53" s="1"/>
    </row>
    <row r="54" spans="5:23" ht="17.100000000000001" customHeight="1">
      <c r="E54" s="1" t="s">
        <v>739</v>
      </c>
      <c r="F54" s="1"/>
      <c r="G54" s="1"/>
      <c r="H54" s="1"/>
      <c r="I54" s="1"/>
      <c r="J54" s="1"/>
      <c r="K54" s="1"/>
      <c r="L54" s="1"/>
      <c r="M54" s="1"/>
      <c r="N54" s="1"/>
      <c r="O54" s="1"/>
      <c r="P54" s="1"/>
      <c r="Q54" s="1"/>
      <c r="R54" s="1"/>
      <c r="S54" s="1"/>
      <c r="T54" s="1"/>
      <c r="U54" s="1"/>
      <c r="V54" s="1"/>
      <c r="W54" s="1"/>
    </row>
    <row r="55" spans="5:23" ht="17.100000000000001" customHeight="1">
      <c r="E55" s="1" t="s">
        <v>740</v>
      </c>
      <c r="F55" s="1"/>
      <c r="G55" s="1"/>
      <c r="H55" s="1"/>
      <c r="I55" s="1"/>
      <c r="J55" s="1"/>
      <c r="K55" s="1"/>
      <c r="L55" s="1"/>
      <c r="M55" s="1"/>
      <c r="N55" s="1"/>
      <c r="O55" s="1"/>
      <c r="P55" s="1"/>
      <c r="Q55" s="1"/>
      <c r="R55" s="1"/>
      <c r="S55" s="1"/>
      <c r="T55" s="1"/>
      <c r="U55" s="1"/>
      <c r="V55" s="1"/>
      <c r="W55" s="1"/>
    </row>
  </sheetData>
  <sheetProtection sheet="1" objects="1" scenarios="1" formatColumns="0" formatRows="0"/>
  <dataConsolidate/>
  <mergeCells count="97">
    <mergeCell ref="P24:P25"/>
    <mergeCell ref="Q24:Q25"/>
    <mergeCell ref="R24:R25"/>
    <mergeCell ref="S24:S25"/>
    <mergeCell ref="L27:L29"/>
    <mergeCell ref="M27:M29"/>
    <mergeCell ref="N27:N29"/>
    <mergeCell ref="O27:O29"/>
    <mergeCell ref="P27:P28"/>
    <mergeCell ref="Q27:Q28"/>
    <mergeCell ref="R27:R28"/>
    <mergeCell ref="S27:S28"/>
    <mergeCell ref="P36:P37"/>
    <mergeCell ref="Q36:Q37"/>
    <mergeCell ref="R36:R37"/>
    <mergeCell ref="S36:S37"/>
    <mergeCell ref="H31:H34"/>
    <mergeCell ref="I31:I34"/>
    <mergeCell ref="J31:J34"/>
    <mergeCell ref="K31:K34"/>
    <mergeCell ref="L31:L33"/>
    <mergeCell ref="M31:M33"/>
    <mergeCell ref="N31:N33"/>
    <mergeCell ref="O31:O33"/>
    <mergeCell ref="P31:P32"/>
    <mergeCell ref="Q31:Q32"/>
    <mergeCell ref="R31:R32"/>
    <mergeCell ref="S31:S32"/>
    <mergeCell ref="P21:P22"/>
    <mergeCell ref="Q21:Q22"/>
    <mergeCell ref="R21:R22"/>
    <mergeCell ref="S21:S22"/>
    <mergeCell ref="D36:D40"/>
    <mergeCell ref="E36:E40"/>
    <mergeCell ref="F36:F40"/>
    <mergeCell ref="G36:G40"/>
    <mergeCell ref="H36:H39"/>
    <mergeCell ref="I36:I39"/>
    <mergeCell ref="J36:J39"/>
    <mergeCell ref="K36:K39"/>
    <mergeCell ref="L36:L38"/>
    <mergeCell ref="M36:M38"/>
    <mergeCell ref="N36:N38"/>
    <mergeCell ref="O36:O38"/>
    <mergeCell ref="K21:K30"/>
    <mergeCell ref="L21:L23"/>
    <mergeCell ref="M21:M23"/>
    <mergeCell ref="N21:N23"/>
    <mergeCell ref="O21:O23"/>
    <mergeCell ref="L24:L26"/>
    <mergeCell ref="M24:M26"/>
    <mergeCell ref="N24:N26"/>
    <mergeCell ref="O24:O26"/>
    <mergeCell ref="D21:D35"/>
    <mergeCell ref="E21:E35"/>
    <mergeCell ref="F21:F35"/>
    <mergeCell ref="G21:G35"/>
    <mergeCell ref="H21:H30"/>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51:W51"/>
    <mergeCell ref="P19:Q19"/>
    <mergeCell ref="W17:W18"/>
    <mergeCell ref="O17:R17"/>
    <mergeCell ref="K17:N17"/>
    <mergeCell ref="T19:U19"/>
    <mergeCell ref="S17:V17"/>
    <mergeCell ref="T18:U18"/>
    <mergeCell ref="L18:M18"/>
    <mergeCell ref="P18:Q18"/>
    <mergeCell ref="I21:I30"/>
    <mergeCell ref="J21:J30"/>
    <mergeCell ref="E53:W53"/>
    <mergeCell ref="E54:W54"/>
    <mergeCell ref="E55:W55"/>
    <mergeCell ref="E47:W47"/>
    <mergeCell ref="E48:W48"/>
    <mergeCell ref="E49:W49"/>
    <mergeCell ref="E50:W50"/>
  </mergeCells>
  <phoneticPr fontId="0"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36:G37 K36:K37 O36:O37 S36:S37 G31:G32 K31:K32 O31:O32 S31:S32 G24:G25 K24:K25 O24:O25 S24:S25 G27:G28 K27:K28 O27:O28 S27:S2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N33 N36:N38 N21:N29">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36 F31:F32 F24:F25 F27:F28"/>
    <dataValidation type="textLength" operator="lessThanOrEqual" allowBlank="1" showInputMessage="1" showErrorMessage="1" errorTitle="Ошибка" error="Допускается ввод не более 900 символов!" sqref="V21:W21 R21:R22 R36:R37 V36:W36 J21 J36 V31:W31 R31:R32 J31 J24:J25 R24:R25 V24:W24 J27:J28 R27:R28 V27:W27">
      <formula1>900</formula1>
    </dataValidation>
    <dataValidation type="list" allowBlank="1" showInputMessage="1" showErrorMessage="1" errorTitle="Ошибка" error="Выберите значение из списка" prompt="Выберите значение из списка" sqref="E31:E32 E24:E25 E27:E28">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sheetPr codeName="modList06">
    <tabColor indexed="47"/>
  </sheetPr>
  <dimension ref="A1"/>
  <sheetViews>
    <sheetView showGridLines="0" workbookViewId="0"/>
  </sheetViews>
  <sheetFormatPr defaultRowHeight="15"/>
  <sheetData/>
  <phoneticPr fontId="0"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modList07">
    <tabColor indexed="47"/>
  </sheetPr>
  <dimension ref="A1"/>
  <sheetViews>
    <sheetView showGridLines="0" workbookViewId="0"/>
  </sheetViews>
  <sheetFormatPr defaultRowHeight="15"/>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sheetPr codeName="modList11">
    <tabColor indexed="47"/>
  </sheetPr>
  <dimension ref="A1"/>
  <sheetViews>
    <sheetView showGridLines="0" workbookViewId="0"/>
  </sheetViews>
  <sheetFormatPr defaultRowHeight="15"/>
  <sheetData/>
  <sheetProtection formatColumns="0" formatRows="0"/>
  <phoneticPr fontId="0"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5"/>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modfrmDateChoose">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Comm">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ThisWorkbook">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frmReestrMR">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frmCheckUpdates">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5_1">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92</v>
      </c>
    </row>
    <row r="2" spans="1:10">
      <c r="F2" s="1" t="s">
        <v>490</v>
      </c>
      <c r="G2" s="1"/>
      <c r="H2" s="1"/>
    </row>
    <row r="3" spans="1:10" ht="3" customHeight="1"/>
    <row r="4" spans="1:10">
      <c r="F4" s="1" t="s">
        <v>453</v>
      </c>
      <c r="G4" s="1"/>
      <c r="H4" s="1"/>
      <c r="I4" s="1" t="s">
        <v>454</v>
      </c>
    </row>
    <row r="5" spans="1:10" ht="11.25" customHeight="1">
      <c r="F5" t="s">
        <v>91</v>
      </c>
      <c r="G5" t="s">
        <v>456</v>
      </c>
      <c r="H5" t="s">
        <v>441</v>
      </c>
      <c r="I5" s="1"/>
    </row>
    <row r="6" spans="1:10" ht="12" customHeight="1">
      <c r="F6" t="s">
        <v>92</v>
      </c>
      <c r="G6">
        <v>2</v>
      </c>
      <c r="H6">
        <v>3</v>
      </c>
      <c r="I6">
        <v>4</v>
      </c>
      <c r="J6">
        <v>4</v>
      </c>
    </row>
    <row r="7" spans="1:10">
      <c r="F7">
        <v>1</v>
      </c>
      <c r="G7" t="s">
        <v>491</v>
      </c>
      <c r="H7" t="str">
        <f>IF(dateCh="","",dateCh)</f>
        <v>30.11.2022</v>
      </c>
      <c r="I7" t="s">
        <v>492</v>
      </c>
    </row>
    <row r="8" spans="1:10">
      <c r="A8" s="1">
        <v>1</v>
      </c>
      <c r="F8" t="str">
        <f>"2." &amp;mergeValue(A8)</f>
        <v>2.1</v>
      </c>
      <c r="G8" t="s">
        <v>493</v>
      </c>
      <c r="I8" t="s">
        <v>588</v>
      </c>
    </row>
    <row r="9" spans="1:10">
      <c r="A9" s="1"/>
      <c r="F9" t="str">
        <f>"3." &amp;mergeValue(A9)</f>
        <v>3.1</v>
      </c>
      <c r="G9" t="s">
        <v>494</v>
      </c>
      <c r="I9" t="s">
        <v>586</v>
      </c>
    </row>
    <row r="10" spans="1:10">
      <c r="A10" s="1"/>
      <c r="F10" t="str">
        <f>"4."&amp;mergeValue(A10)</f>
        <v>4.1</v>
      </c>
      <c r="G10" t="s">
        <v>495</v>
      </c>
      <c r="H10" t="s">
        <v>457</v>
      </c>
    </row>
    <row r="11" spans="1:10">
      <c r="A11" s="1"/>
      <c r="B11" s="1">
        <v>1</v>
      </c>
      <c r="F11" t="str">
        <f>"4."&amp;mergeValue(A11) &amp;"."&amp;mergeValue(B11)</f>
        <v>4.1.1</v>
      </c>
      <c r="G11" t="s">
        <v>590</v>
      </c>
      <c r="H11" t="str">
        <f>IF(region_name="","",region_name)</f>
        <v>Ленинградская область</v>
      </c>
      <c r="I11" t="s">
        <v>498</v>
      </c>
    </row>
    <row r="12" spans="1:10">
      <c r="A12" s="1"/>
      <c r="B12" s="1"/>
      <c r="C12" s="1">
        <v>1</v>
      </c>
      <c r="F12" t="str">
        <f>"4."&amp;mergeValue(A12) &amp;"."&amp;mergeValue(B12)&amp;"."&amp;mergeValue(C12)</f>
        <v>4.1.1.1</v>
      </c>
      <c r="G12" t="s">
        <v>496</v>
      </c>
      <c r="I12" t="s">
        <v>499</v>
      </c>
    </row>
    <row r="13" spans="1:10" ht="39" customHeight="1">
      <c r="A13" s="1"/>
      <c r="B13" s="1"/>
      <c r="C13" s="1"/>
      <c r="D13">
        <v>1</v>
      </c>
      <c r="F13" t="str">
        <f>"4."&amp;mergeValue(A13) &amp;"."&amp;mergeValue(B13)&amp;"."&amp;mergeValue(C13)&amp;"."&amp;mergeValue(D13)</f>
        <v>4.1.1.1.1</v>
      </c>
      <c r="G13" t="s">
        <v>497</v>
      </c>
      <c r="I13" s="1" t="s">
        <v>589</v>
      </c>
    </row>
    <row r="14" spans="1:10">
      <c r="A14" s="1"/>
      <c r="B14" s="1"/>
      <c r="C14" s="1"/>
      <c r="G14" t="s">
        <v>4</v>
      </c>
      <c r="I14" s="1"/>
    </row>
    <row r="15" spans="1:10">
      <c r="A15" s="1"/>
      <c r="B15" s="1"/>
      <c r="G15" t="s">
        <v>402</v>
      </c>
    </row>
    <row r="16" spans="1:10">
      <c r="A16" s="1"/>
      <c r="G16" t="s">
        <v>505</v>
      </c>
    </row>
    <row r="17" spans="7:8">
      <c r="G17" t="s">
        <v>504</v>
      </c>
    </row>
    <row r="18" spans="7:8" ht="3" customHeight="1"/>
    <row r="19" spans="7:8" ht="15" customHeight="1">
      <c r="G19" s="1" t="s">
        <v>591</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List06_1">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9.7109375" hidden="1" customWidth="1"/>
    <col min="16"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s>
  <sheetData>
    <row r="1" spans="12:23" hidden="1"/>
    <row r="2" spans="12:23" hidden="1"/>
    <row r="3" spans="12:23" hidden="1"/>
    <row r="4" spans="12:23" ht="3" customHeight="1"/>
    <row r="5" spans="12:23" ht="22.5" customHeight="1">
      <c r="L5" s="1" t="s">
        <v>629</v>
      </c>
      <c r="M5" s="1"/>
      <c r="N5" s="1"/>
      <c r="O5" s="1"/>
      <c r="P5" s="1"/>
      <c r="Q5" s="1"/>
      <c r="R5" s="1"/>
      <c r="S5" s="1"/>
      <c r="T5" s="1"/>
    </row>
    <row r="6" spans="12:23" ht="3" customHeight="1"/>
    <row r="7" spans="12:23">
      <c r="M7" t="s">
        <v>501</v>
      </c>
      <c r="O7" s="1" t="str">
        <f>IF(NameOrPr_ch="",IF(NameOrPr="","",NameOrPr),NameOrPr_ch)</f>
        <v>Комитет по тарифам и ценовой политике ЛО</v>
      </c>
      <c r="P7" s="1"/>
      <c r="Q7" s="1"/>
      <c r="R7" s="1"/>
      <c r="S7" s="1"/>
      <c r="T7" s="1"/>
    </row>
    <row r="8" spans="12:23">
      <c r="M8" t="s">
        <v>594</v>
      </c>
      <c r="O8" s="1" t="str">
        <f>IF(datePr_ch="",IF(datePr="","",datePr),datePr_ch)</f>
        <v>25.11.2022</v>
      </c>
      <c r="P8" s="1"/>
      <c r="Q8" s="1"/>
      <c r="R8" s="1"/>
      <c r="S8" s="1"/>
      <c r="T8" s="1"/>
    </row>
    <row r="9" spans="12:23">
      <c r="M9" t="s">
        <v>593</v>
      </c>
      <c r="O9" s="1" t="str">
        <f>IF(numberPr_ch="",IF(numberPr="","",numberPr),numberPr_ch)</f>
        <v>№472-п от 25.11.2022 г.; №513-п от 28.11.2022 г.</v>
      </c>
      <c r="P9" s="1"/>
      <c r="Q9" s="1"/>
      <c r="R9" s="1"/>
      <c r="S9" s="1"/>
      <c r="T9" s="1"/>
    </row>
    <row r="10" spans="12:23">
      <c r="M10" t="s">
        <v>500</v>
      </c>
      <c r="O10" s="1" t="str">
        <f>IF(IstPub_ch="",IF(IstPub="","",IstPub),IstPub_ch)</f>
        <v>https://tarif.lenobl.ru</v>
      </c>
      <c r="P10" s="1"/>
      <c r="Q10" s="1"/>
      <c r="R10" s="1"/>
      <c r="S10" s="1"/>
      <c r="T10" s="1"/>
    </row>
    <row r="11" spans="12:23" hidden="1">
      <c r="L11" s="1"/>
      <c r="M11" s="1"/>
      <c r="U11" t="s">
        <v>372</v>
      </c>
    </row>
    <row r="12" spans="12:23">
      <c r="O12" s="1"/>
      <c r="P12" s="1"/>
      <c r="Q12" s="1"/>
      <c r="R12" s="1"/>
      <c r="S12" s="1"/>
      <c r="T12" s="1"/>
      <c r="U12" s="1"/>
    </row>
    <row r="13" spans="12:23">
      <c r="L13" s="1" t="s">
        <v>453</v>
      </c>
      <c r="M13" s="1"/>
      <c r="N13" s="1"/>
      <c r="O13" s="1"/>
      <c r="P13" s="1"/>
      <c r="Q13" s="1"/>
      <c r="R13" s="1"/>
      <c r="S13" s="1"/>
      <c r="T13" s="1"/>
      <c r="U13" s="1"/>
      <c r="V13" s="1"/>
      <c r="W13" s="1" t="s">
        <v>454</v>
      </c>
    </row>
    <row r="14" spans="12:23" ht="14.25" customHeight="1">
      <c r="L14" s="1" t="s">
        <v>91</v>
      </c>
      <c r="M14" s="1" t="s">
        <v>637</v>
      </c>
      <c r="O14" s="1" t="s">
        <v>639</v>
      </c>
      <c r="P14" s="1"/>
      <c r="Q14" s="1"/>
      <c r="R14" s="1"/>
      <c r="S14" s="1"/>
      <c r="T14" s="1"/>
      <c r="U14" s="1" t="s">
        <v>340</v>
      </c>
      <c r="V14" s="1" t="s">
        <v>274</v>
      </c>
      <c r="W14" s="1"/>
    </row>
    <row r="15" spans="12:23" ht="14.25" customHeight="1">
      <c r="L15" s="1"/>
      <c r="M15" s="1"/>
      <c r="O15" s="1" t="s">
        <v>603</v>
      </c>
      <c r="P15" s="1" t="s">
        <v>270</v>
      </c>
      <c r="Q15" s="1"/>
      <c r="R15" s="1" t="s">
        <v>652</v>
      </c>
      <c r="S15" s="1"/>
      <c r="T15" s="1"/>
      <c r="U15" s="1"/>
      <c r="V15" s="1"/>
      <c r="W15" s="1"/>
    </row>
    <row r="16" spans="12:23" ht="33.75" customHeight="1">
      <c r="L16" s="1"/>
      <c r="M16" s="1"/>
      <c r="O16" s="1"/>
      <c r="P16" t="s">
        <v>604</v>
      </c>
      <c r="Q16" t="s">
        <v>6</v>
      </c>
      <c r="R16" t="s">
        <v>273</v>
      </c>
      <c r="S16" s="1" t="s">
        <v>272</v>
      </c>
      <c r="T16" s="1"/>
      <c r="U16" s="1"/>
      <c r="V16" s="1"/>
      <c r="W16" s="1"/>
    </row>
    <row r="17" spans="1:26">
      <c r="K17">
        <v>1</v>
      </c>
      <c r="L17" t="s">
        <v>92</v>
      </c>
      <c r="M17" t="s">
        <v>48</v>
      </c>
      <c r="N17" t="str">
        <f ca="1">OFFSET(N17,0,-1)</f>
        <v>2</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20</v>
      </c>
      <c r="O18" s="1"/>
      <c r="P18" s="1"/>
      <c r="Q18" s="1"/>
      <c r="R18" s="1"/>
      <c r="S18" s="1"/>
      <c r="T18" s="1"/>
      <c r="U18" s="1"/>
      <c r="V18" s="1"/>
      <c r="W18" t="s">
        <v>475</v>
      </c>
      <c r="Z18" t="str">
        <f t="shared" ref="Z18:Z31" si="0">IF(M18="","",M18 )</f>
        <v>Наименование тарифа</v>
      </c>
    </row>
    <row r="19" spans="1:26">
      <c r="A19" s="1"/>
      <c r="B19" s="1">
        <v>1</v>
      </c>
      <c r="L19" t="str">
        <f>mergeValue(A19) &amp;"."&amp; mergeValue(B19)</f>
        <v>1.1</v>
      </c>
      <c r="M19" t="s">
        <v>16</v>
      </c>
      <c r="O19" s="1"/>
      <c r="P19" s="1"/>
      <c r="Q19" s="1"/>
      <c r="R19" s="1"/>
      <c r="S19" s="1"/>
      <c r="T19" s="1"/>
      <c r="U19" s="1"/>
      <c r="V19" s="1"/>
      <c r="W19" t="s">
        <v>476</v>
      </c>
      <c r="Z19" t="str">
        <f t="shared" si="0"/>
        <v>Территория действия тарифа</v>
      </c>
    </row>
    <row r="20" spans="1:26">
      <c r="A20" s="1"/>
      <c r="B20" s="1"/>
      <c r="C20" s="1">
        <v>1</v>
      </c>
      <c r="L20" t="str">
        <f>mergeValue(A20) &amp;"."&amp; mergeValue(B20)&amp;"."&amp; mergeValue(C20)</f>
        <v>1.1.1</v>
      </c>
      <c r="M20" t="s">
        <v>7</v>
      </c>
      <c r="O20" s="1"/>
      <c r="P20" s="1"/>
      <c r="Q20" s="1"/>
      <c r="R20" s="1"/>
      <c r="S20" s="1"/>
      <c r="T20" s="1"/>
      <c r="U20" s="1"/>
      <c r="V20" s="1"/>
      <c r="W20" t="s">
        <v>631</v>
      </c>
      <c r="Z20" t="str">
        <f t="shared" si="0"/>
        <v xml:space="preserve">Наименование системы теплоснабжения </v>
      </c>
    </row>
    <row r="21" spans="1:26">
      <c r="A21" s="1"/>
      <c r="B21" s="1"/>
      <c r="C21" s="1"/>
      <c r="D21" s="1">
        <v>1</v>
      </c>
      <c r="L21" t="str">
        <f>mergeValue(A21) &amp;"."&amp; mergeValue(B21)&amp;"."&amp; mergeValue(C21)&amp;"."&amp; mergeValue(D21)</f>
        <v>1.1.1.1</v>
      </c>
      <c r="M21" t="s">
        <v>22</v>
      </c>
      <c r="O21" s="1"/>
      <c r="P21" s="1"/>
      <c r="Q21" s="1"/>
      <c r="R21" s="1"/>
      <c r="S21" s="1"/>
      <c r="T21" s="1"/>
      <c r="U21" s="1"/>
      <c r="V21" s="1"/>
      <c r="W21" t="s">
        <v>632</v>
      </c>
      <c r="Z21" t="str">
        <f t="shared" si="0"/>
        <v xml:space="preserve">Источник тепловой энергии  </v>
      </c>
    </row>
    <row r="22" spans="1:26">
      <c r="A22" s="1"/>
      <c r="B22" s="1"/>
      <c r="C22" s="1"/>
      <c r="D22" s="1"/>
      <c r="E22" s="1">
        <v>1</v>
      </c>
      <c r="H22">
        <v>1</v>
      </c>
      <c r="I22" s="1">
        <v>1</v>
      </c>
      <c r="L22" t="str">
        <f>mergeValue(A22) &amp;"."&amp; mergeValue(B22)&amp;"."&amp; mergeValue(C22)&amp;"."&amp; mergeValue(D22)&amp;"."&amp; mergeValue(E22)</f>
        <v>1.1.1.1.1</v>
      </c>
      <c r="M22" t="s">
        <v>9</v>
      </c>
      <c r="O22" s="1"/>
      <c r="P22" s="1"/>
      <c r="Q22" s="1"/>
      <c r="R22" s="1"/>
      <c r="S22" s="1"/>
      <c r="T22" s="1"/>
      <c r="U22" s="1"/>
      <c r="V22" s="1"/>
      <c r="W22" t="s">
        <v>636</v>
      </c>
      <c r="Z22" t="str">
        <f t="shared" si="0"/>
        <v>Схема подключения теплопотребляющей установки к коллектору источника тепловой энергии</v>
      </c>
    </row>
    <row r="23" spans="1:26">
      <c r="A23" s="1"/>
      <c r="B23" s="1"/>
      <c r="C23" s="1"/>
      <c r="D23" s="1"/>
      <c r="E23" s="1"/>
      <c r="F23" s="1">
        <v>1</v>
      </c>
      <c r="I23" s="1"/>
      <c r="J23" s="1">
        <v>1</v>
      </c>
      <c r="L23" t="str">
        <f>mergeValue(A23) &amp;"."&amp; mergeValue(B23)&amp;"."&amp; mergeValue(C23)&amp;"."&amp; mergeValue(D23)&amp;"."&amp; mergeValue(E23)&amp;"."&amp; mergeValue(F23)</f>
        <v>1.1.1.1.1.1</v>
      </c>
      <c r="M23" t="s">
        <v>10</v>
      </c>
      <c r="O23" s="1"/>
      <c r="P23" s="1"/>
      <c r="Q23" s="1"/>
      <c r="R23" s="1"/>
      <c r="S23" s="1"/>
      <c r="T23" s="1"/>
      <c r="U23" s="1"/>
      <c r="V23" s="1"/>
      <c r="W23" t="s">
        <v>634</v>
      </c>
      <c r="Z23" t="str">
        <f t="shared" si="0"/>
        <v>Группа потребителей</v>
      </c>
    </row>
    <row r="24" spans="1:26" ht="189" customHeight="1">
      <c r="A24" s="1"/>
      <c r="B24" s="1"/>
      <c r="C24" s="1"/>
      <c r="D24" s="1"/>
      <c r="E24" s="1"/>
      <c r="F24" s="1"/>
      <c r="G24">
        <v>1</v>
      </c>
      <c r="I24" s="1"/>
      <c r="J24" s="1"/>
      <c r="K24">
        <v>1</v>
      </c>
      <c r="L24" t="str">
        <f>mergeValue(A24) &amp;"."&amp; mergeValue(B24)&amp;"."&amp; mergeValue(C24)&amp;"."&amp; mergeValue(D24)&amp;"."&amp; mergeValue(E24)&amp;"."&amp; mergeValue(F24)&amp;"."&amp; mergeValue(G24)</f>
        <v>1.1.1.1.1.1.1</v>
      </c>
      <c r="R24" s="1"/>
      <c r="S24" s="1" t="s">
        <v>83</v>
      </c>
      <c r="T24" s="1"/>
      <c r="U24" s="1" t="s">
        <v>84</v>
      </c>
      <c r="W24" s="1" t="s">
        <v>653</v>
      </c>
      <c r="X24" t="str">
        <f>strCheckDate(O25:V25)</f>
        <v/>
      </c>
      <c r="Z24" t="str">
        <f t="shared" si="0"/>
        <v/>
      </c>
    </row>
    <row r="25" spans="1:26" ht="11.25" hidden="1" customHeight="1">
      <c r="A25" s="1"/>
      <c r="B25" s="1"/>
      <c r="C25" s="1"/>
      <c r="D25" s="1"/>
      <c r="E25" s="1"/>
      <c r="F25" s="1"/>
      <c r="I25" s="1"/>
      <c r="J25" s="1"/>
      <c r="Q25" t="str">
        <f>R24 &amp; "-" &amp; T24</f>
        <v>-</v>
      </c>
      <c r="R25" s="1"/>
      <c r="S25" s="1"/>
      <c r="T25" s="1"/>
      <c r="U25" s="1"/>
      <c r="W25" s="1"/>
      <c r="Z25" t="str">
        <f t="shared" si="0"/>
        <v/>
      </c>
    </row>
    <row r="26" spans="1:26" ht="15" customHeight="1">
      <c r="A26" s="1"/>
      <c r="B26" s="1"/>
      <c r="C26" s="1"/>
      <c r="D26" s="1"/>
      <c r="E26" s="1"/>
      <c r="F26" s="1"/>
      <c r="I26" s="1"/>
      <c r="J26" s="1"/>
      <c r="M26" t="s">
        <v>25</v>
      </c>
      <c r="W26" s="1"/>
      <c r="Z26" t="str">
        <f t="shared" si="0"/>
        <v>Добавить вид теплоносителя (параметры теплоносителя)</v>
      </c>
    </row>
    <row r="27" spans="1:26" ht="15" customHeight="1">
      <c r="A27" s="1"/>
      <c r="B27" s="1"/>
      <c r="C27" s="1"/>
      <c r="D27" s="1"/>
      <c r="E27" s="1"/>
      <c r="I27" s="1"/>
      <c r="M27" t="s">
        <v>11</v>
      </c>
      <c r="Z27" t="str">
        <f t="shared" si="0"/>
        <v>Добавить группу потребителей</v>
      </c>
    </row>
    <row r="28" spans="1:26" ht="15" customHeight="1">
      <c r="A28" s="1"/>
      <c r="B28" s="1"/>
      <c r="C28" s="1"/>
      <c r="D28" s="1"/>
      <c r="M28" t="s">
        <v>12</v>
      </c>
      <c r="Z28" t="str">
        <f t="shared" si="0"/>
        <v>Добавить схему подключения</v>
      </c>
    </row>
    <row r="29" spans="1:26" ht="15" customHeight="1">
      <c r="A29" s="1"/>
      <c r="B29" s="1"/>
      <c r="C29" s="1"/>
      <c r="M29" t="s">
        <v>17</v>
      </c>
      <c r="Z29" t="str">
        <f t="shared" si="0"/>
        <v>Добавить источник тепловой энергии</v>
      </c>
    </row>
    <row r="30" spans="1:26" ht="15" customHeight="1">
      <c r="A30" s="1"/>
      <c r="B30" s="1"/>
      <c r="M30" t="s">
        <v>18</v>
      </c>
      <c r="Z30" t="str">
        <f t="shared" si="0"/>
        <v>Добавить наименование системы теплоснабжения</v>
      </c>
    </row>
    <row r="31" spans="1:26" ht="15" customHeight="1">
      <c r="A31" s="1"/>
      <c r="M31" t="s">
        <v>19</v>
      </c>
      <c r="Z31" t="str">
        <f t="shared" si="0"/>
        <v>Добавить территорию действия тарифа</v>
      </c>
    </row>
    <row r="32" spans="1:26" ht="15" customHeight="1">
      <c r="M32" t="s">
        <v>308</v>
      </c>
    </row>
    <row r="34" spans="12:23" ht="89.25" customHeight="1">
      <c r="L34">
        <v>1</v>
      </c>
      <c r="M34" s="1" t="s">
        <v>630</v>
      </c>
      <c r="N34" s="1"/>
      <c r="O34" s="1"/>
      <c r="P34" s="1"/>
      <c r="Q34" s="1"/>
      <c r="R34" s="1"/>
      <c r="S34" s="1"/>
      <c r="T34" s="1"/>
      <c r="U34" s="1"/>
      <c r="V34" s="1"/>
      <c r="W34" s="1"/>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810</vt:i4>
      </vt:variant>
    </vt:vector>
  </HeadingPairs>
  <TitlesOfParts>
    <vt:vector size="822"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Т-гор.вода</vt:lpstr>
      <vt:lpstr>Форма 4.2.3 | Т-гор.вода</vt:lpstr>
      <vt:lpstr>Форма 1.0.1 | Форма 4.7</vt:lpstr>
      <vt:lpstr>Форма 4.7</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add_CT_6</vt:lpstr>
      <vt:lpstr>add_CT_7</vt:lpstr>
      <vt:lpstr>add_CT_8</vt:lpstr>
      <vt:lpstr>add_CT_9</vt:lpstr>
      <vt:lpstr>add_MO_1</vt:lpstr>
      <vt:lpstr>add_MO_10</vt:lpstr>
      <vt:lpstr>add_MO_2</vt:lpstr>
      <vt:lpstr>add_MO_3</vt:lpstr>
      <vt:lpstr>add_MO_3_i</vt:lpstr>
      <vt:lpstr>add_MO_4</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HP</cp:lastModifiedBy>
  <cp:lastPrinted>2013-08-29T08:11:20Z</cp:lastPrinted>
  <dcterms:created xsi:type="dcterms:W3CDTF">2004-05-21T07:18:45Z</dcterms:created>
  <dcterms:modified xsi:type="dcterms:W3CDTF">2022-11-30T12:48:05Z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